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3"/>
  </bookViews>
  <sheets>
    <sheet name="для Лизы" sheetId="1" r:id="rId1"/>
    <sheet name="прил. 1" sheetId="2" r:id="rId2"/>
    <sheet name="прил.2" sheetId="3" r:id="rId3"/>
    <sheet name="прил. 3" sheetId="4" r:id="rId4"/>
  </sheets>
  <definedNames>
    <definedName name="_xlnm.Print_Area" localSheetId="1">'прил. 1'!$A$1:$J$47</definedName>
    <definedName name="_xlnm.Print_Area" localSheetId="3">'прил. 3'!$A$1:$I$43</definedName>
    <definedName name="_xlnm.Print_Area" localSheetId="2">'прил.2'!$A$1:$L$43</definedName>
  </definedNames>
  <calcPr fullCalcOnLoad="1"/>
</workbook>
</file>

<file path=xl/sharedStrings.xml><?xml version="1.0" encoding="utf-8"?>
<sst xmlns="http://schemas.openxmlformats.org/spreadsheetml/2006/main" count="377" uniqueCount="216">
  <si>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</si>
  <si>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</si>
  <si>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</si>
  <si>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</si>
  <si>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</si>
  <si>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</si>
  <si>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</si>
  <si>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</si>
  <si>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</si>
  <si>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</si>
  <si>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</si>
  <si>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</si>
  <si>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</si>
  <si>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</si>
  <si>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1.1.</t>
  </si>
  <si>
    <t>1.2.</t>
  </si>
  <si>
    <t>3.1.</t>
  </si>
  <si>
    <t>3.2.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</si>
  <si>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</si>
  <si>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</si>
  <si>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</si>
  <si>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</si>
  <si>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</si>
  <si>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</si>
  <si>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</si>
  <si>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</si>
  <si>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</si>
  <si>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</si>
  <si>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</si>
  <si>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</si>
  <si>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</si>
  <si>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</si>
  <si>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</si>
  <si>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</si>
  <si>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</si>
  <si>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</si>
  <si>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</si>
  <si>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</si>
  <si>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</si>
  <si>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</si>
  <si>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</si>
  <si>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</si>
  <si>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</si>
  <si>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</si>
  <si>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</si>
  <si>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</si>
  <si>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</si>
  <si>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</si>
  <si>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</si>
  <si>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</si>
  <si>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</si>
  <si>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</si>
  <si>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</si>
  <si>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</si>
  <si>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</si>
  <si>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</si>
  <si>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</si>
  <si>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</si>
  <si>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</si>
  <si>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</si>
  <si>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</si>
  <si>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</si>
  <si>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</si>
  <si>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</si>
  <si>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</si>
  <si>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</si>
  <si>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Всего, в т.ч. по источникам: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</si>
  <si>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</si>
  <si>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</si>
  <si>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</si>
  <si>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</si>
  <si>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Разработка схем теплоснабжения на территории МО Сертолово с учетом перспективы развития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</si>
  <si>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</si>
  <si>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</si>
  <si>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</si>
  <si>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 </t>
  </si>
  <si>
    <t xml:space="preserve">Сертоловское МУ "Оказание услуг "Развитие"      </t>
  </si>
  <si>
    <t xml:space="preserve">Отдел ЖКХ администрации МО Сертолово, с 2013 г. Сертоловское МУ "Оказание услуг "Развитие"      </t>
  </si>
  <si>
    <t>исп :  Кузьмина Р.В.</t>
  </si>
  <si>
    <t>тел.: 593-86-96</t>
  </si>
  <si>
    <t>2.1.</t>
  </si>
  <si>
    <t>2011-2012гг.</t>
  </si>
  <si>
    <t>Итого по задаче 2:</t>
  </si>
  <si>
    <t>Строительство внутриплощадочных сетей водоснабжения протяженностью 2798,9 п.м. позволит улучшить качество ХВС для жителей мкр. Сертолово-2</t>
  </si>
  <si>
    <t>Проектирование, реконструкция  и строительство участков сети уличного освещения города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</si>
  <si>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- необходимое условие  при регулировании тарифов теплоснабжения в организациях коммунального комплекса,  позволит обеспечить поддержание баланса тепловых ресурсов у конечных потребителей на основании требования ФЗ от 27.07.2010 №190-ФЗ "О теплоснабжении".</t>
  </si>
  <si>
    <t>Выполнение проектов по освоению лесов  под трассу объекта "Строительство КНС и напорных канализационных коллекторов от мкр.Черная Речка до ГКНС в г.Сертолово"</t>
  </si>
  <si>
    <t>Выполнение проектов по освоению лесов  под трассу объекта: "Строительство КНС в мкр. Сертолово-2 и напорных канализационных коллекторов от мкр. Сертолово-2 до Сертолово-1"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</si>
  <si>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</si>
  <si>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2012г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</si>
  <si>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</si>
  <si>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Отдел ЖКХ администрации МО Сертолово</t>
  </si>
  <si>
    <t>3.4.</t>
  </si>
  <si>
    <t>3.5.</t>
  </si>
  <si>
    <t xml:space="preserve"> Получение 7 комплектов проектно-сметной документации (далее – ПСД), реконструкция существующих участков сети уличного освещения протяженностью 4,277 км, строительство новых участков сети уличного освещения города Сертолово протяженностью 2,933 км,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суток.</t>
  </si>
  <si>
    <t xml:space="preserve"> Получение 2 комплектов проектной документации:     1. на освоение лесов на часть трассы коллекторов,  проходящих по землям Министерства обороны РФ,    2. на освоение лесов на часть трассы коллекторов,  проходящих по землям, государственная собственность на которые не  разграничена. </t>
  </si>
  <si>
    <t>3.6.</t>
  </si>
  <si>
    <t xml:space="preserve">Отдел ЖКХ администрации МО Сертолово      </t>
  </si>
  <si>
    <t xml:space="preserve"> Строительство  двухтрубной системы ГВС протяженностью трубопроводов 2790,8п.м.  позволит  повысить  качество горячей воды для потребителей  ул.Заречная- 1ый этап</t>
  </si>
  <si>
    <t xml:space="preserve"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Речка, </t>
  </si>
  <si>
    <t>2.3.</t>
  </si>
  <si>
    <t>2.2.</t>
  </si>
  <si>
    <t>Задача 2. Организация  и выполнение работ по  проектированию и строительству сетей газоснабжения</t>
  </si>
  <si>
    <t xml:space="preserve"> Выполнение мероприятий по подготовке к эксплуатации законченного строительством распределительного газопровода  для газоснабжения жилых домов мкр. Черная речка</t>
  </si>
  <si>
    <t xml:space="preserve">обеспечение ввода в эксплуатацию законченного строительством распределительного газопровода для газоснабжения  жилых домов мкр. Черная речка </t>
  </si>
  <si>
    <t>обеспечение  возможности подачи газа в муниципальные жилые помещения мкр. Черная Речка</t>
  </si>
  <si>
    <t xml:space="preserve">Проектирование и монтаж системы внутреннего газоснабжения в муниципальных жилых помещениях  жилых домов мкр. Черная Речка. </t>
  </si>
  <si>
    <t xml:space="preserve">Задача 3. Организация  и выполнение работ по проектированию и строительству сетей и сооружений водоснабжения и  водоотведения </t>
  </si>
  <si>
    <t>В 2012 году- строительство канализационного коллектора в одну линию протяженностью 302 п.м.,  что  позволит улучшить санитарное и экологическое состояние территории МО Сертолово.</t>
  </si>
  <si>
    <t>Разработка схем воснабжения  и водоотведенияна территории МО Сертолово с учетом перспективы развития</t>
  </si>
  <si>
    <t>3.7.</t>
  </si>
  <si>
    <t xml:space="preserve">В соответствии с  требованием Федерального закона от 07.12.2011года №416-ФЗ
 получение  схем водоснабжения и водоотведения на территории МО Сертолово, что позволит рационально решать вопросы   водоснабжения населения  и вопросы водоотведения на территории МО Сертолово
</t>
  </si>
  <si>
    <t xml:space="preserve">                                                                                                                                                                              </t>
  </si>
  <si>
    <t>администрации МО Сертолово</t>
  </si>
  <si>
    <t xml:space="preserve">к постановлению </t>
  </si>
  <si>
    <t>Приложение   1</t>
  </si>
  <si>
    <r>
      <t>от</t>
    </r>
    <r>
      <rPr>
        <i/>
        <u val="single"/>
        <sz val="14"/>
        <rFont val="Times New Roman"/>
        <family val="1"/>
      </rPr>
      <t xml:space="preserve"> 09 августа</t>
    </r>
    <r>
      <rPr>
        <i/>
        <sz val="14"/>
        <rFont val="Times New Roman"/>
        <family val="1"/>
      </rPr>
      <t xml:space="preserve"> №</t>
    </r>
    <r>
      <rPr>
        <i/>
        <u val="single"/>
        <sz val="14"/>
        <rFont val="Times New Roman"/>
        <family val="1"/>
      </rPr>
      <t>309</t>
    </r>
  </si>
  <si>
    <t>Приложение 2</t>
  </si>
  <si>
    <t>к постановлению</t>
  </si>
  <si>
    <r>
      <t xml:space="preserve">от </t>
    </r>
    <r>
      <rPr>
        <i/>
        <u val="single"/>
        <sz val="12"/>
        <rFont val="Times New Roman"/>
        <family val="1"/>
      </rPr>
      <t>09 августа</t>
    </r>
    <r>
      <rPr>
        <i/>
        <sz val="12"/>
        <rFont val="Times New Roman"/>
        <family val="1"/>
      </rPr>
      <t xml:space="preserve"> №</t>
    </r>
    <r>
      <rPr>
        <i/>
        <u val="single"/>
        <sz val="12"/>
        <rFont val="Times New Roman"/>
        <family val="1"/>
      </rPr>
      <t>309</t>
    </r>
  </si>
  <si>
    <t>Приложение 1 к Программе</t>
  </si>
  <si>
    <t>АДРЕСНЫЙ ПЕРЕЧЕНЬ ОБЪЕКТОВ</t>
  </si>
  <si>
    <t>КАПИТАЛЬНЫХ ВЛОЖЕНИЙ ДОЛГОСРОЧНОЙ ЦЕЛЕВОЙ ПРОГРАММЫ</t>
  </si>
  <si>
    <t xml:space="preserve">«Проектирование, реконструкция и строительство инженерных сетей и сооружений в сфере ЖКХ МО Сертолово Ленинградской области в 2011-2013 гг.»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</si>
  <si>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</si>
  <si>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</si>
  <si>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ПСД</t>
  </si>
  <si>
    <t>Форма собственности</t>
  </si>
  <si>
    <t>Сметная стоимость, тыс.руб.</t>
  </si>
  <si>
    <t>Объем финансирования, тыс. руб.</t>
  </si>
  <si>
    <t>в ценах, утвержденных в ПСД</t>
  </si>
  <si>
    <t>в ценах года начала реализации программы</t>
  </si>
  <si>
    <t>Всего</t>
  </si>
  <si>
    <t>в том числе по годам</t>
  </si>
  <si>
    <t>Проектирование двухтрубной системы ГВС по адресам: ул.Заречная дома 1-17, ул. Ветеранов д.д.4,6,8,10,12, ул.Школьная д.д. 3,5,7,9,11</t>
  </si>
  <si>
    <t>муниципальная</t>
  </si>
  <si>
    <t>Строительство двухтрубной системы ГВС по адресам: ул.Заречная дома 1-17, ул. Ветеранов дд.4,6,8,10,12, ул.Школьная дд. 3,5,7,9,11</t>
  </si>
  <si>
    <t>от 28.03.2012 г. №85</t>
  </si>
  <si>
    <t>Задача 2. Организация  и выполнение работ по проектированию и  строительству сетей газоснабжения</t>
  </si>
  <si>
    <t>Строительство распределительного газопровода, высокого, среднего и низкого давления  для газоснабжения жилых домов мкр. Черная речка</t>
  </si>
  <si>
    <t>2011-2012</t>
  </si>
  <si>
    <t>от 08.11.2010г. №178</t>
  </si>
  <si>
    <t>Проектирование системы внутреннего газоснабжения в муниципальных жилых помещениях жилых домов мкр. Черная Речка.</t>
  </si>
  <si>
    <t xml:space="preserve">Монтаж системы внутреннего газоснабжения в муниципальных жилых помещениях  жилых домов мкр. Черная Речка. </t>
  </si>
  <si>
    <t>Задача 3. Организация  и выполнение работ по проектированию и  строительству сетей и сооружений водоснабжения и  водоотведения</t>
  </si>
  <si>
    <t xml:space="preserve">исключен постановлением администрации от07.06.2013г.№210                                        </t>
  </si>
  <si>
    <t>Строительство КНС в мкр. Сертолово-2 и напорных канализационных коллекторов от мкр.Сертолово-2 до Сертолово-1</t>
  </si>
  <si>
    <t>2012-2013</t>
  </si>
  <si>
    <t>от 23.09.2011г. №135</t>
  </si>
  <si>
    <t>от 19.10.2011г. №281</t>
  </si>
  <si>
    <t>Задача 4. Организация  и выполнение работ по проектированию, реконструкции и строительству сетей уличного освещения города Сертолово</t>
  </si>
  <si>
    <t>Проектирование, реконструкция  и строительство сетей уличного освещения города  Сертолово, в том числе:</t>
  </si>
  <si>
    <t>4.1.1.</t>
  </si>
  <si>
    <t>Проектирование и реконструкция  ВЛ 0,4 кВ уличное освещение от ТП-8518 ул. Молодцова д.д.2,3,4,5,7,8,9,11 (участок в районе д.д.3,8,9,2,4,5,11)</t>
  </si>
  <si>
    <t>4.1.2.</t>
  </si>
  <si>
    <t>Проектирование и строительство сети уличного освещения по адресу: ул.Молодцова д.8 (в районе АЗС) (от ТП-8518)</t>
  </si>
  <si>
    <t>4.1.3.</t>
  </si>
  <si>
    <t>Проектирование и строительство сети уличного освещения по адресу: мкр. Сертолово-2, ул.Березовая дома 7,8,9,10,11,12,13, 14 (от ТП 8374)</t>
  </si>
  <si>
    <t>4.1.4.</t>
  </si>
  <si>
    <t xml:space="preserve">Проектирование и строительство  сети уличного освещения по адресам: ул. Ларина д.д. 1,2,4,5; ул.Заречная д.6; ул.Ветеранов д.5; ул.Кожемякина д.11/1 </t>
  </si>
  <si>
    <t>4.1.5.</t>
  </si>
  <si>
    <r>
      <t xml:space="preserve">Проектирование реконструкции и строительства 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>- ВЛ-0,4 кВ от ТП-8823</t>
    </r>
    <r>
      <rPr>
        <sz val="9"/>
        <rFont val="Times New Roman"/>
        <family val="1"/>
      </rPr>
      <t xml:space="preserve"> (участок от ул. Заречной д.12 до Выборгского шоссе)-реконструкция.                                
</t>
    </r>
  </si>
  <si>
    <t>4.1.6.</t>
  </si>
  <si>
    <r>
      <t xml:space="preserve"> Реконструкция и строительство участков  сети уличного освещения по адресам :  </t>
    </r>
    <r>
      <rPr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ЗТП-8463</t>
    </r>
    <r>
      <rPr>
        <sz val="9"/>
        <rFont val="Times New Roman"/>
        <family val="1"/>
      </rPr>
      <t xml:space="preserve">   ( участок от ул. Центральная д.3 до ул. Молодцова д.10 и от ул. Молодцова д.9 до  Выборгского шоссе)- рконструкция; ( участок  ул. Центральная д.5 ,  ул. Центральная д.8/2 и участок ул. Молодцова д.2)-строительство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от ул. Ветеранов д.4 до ул.Ветеранов д.15)-реконструкция;  (участок ул. Ветеранов д.15 - КР водоема)-строительство
</t>
    </r>
    <r>
      <rPr>
        <b/>
        <sz val="9"/>
        <rFont val="Times New Roman"/>
        <family val="1"/>
      </rPr>
      <t xml:space="preserve">- ВЛ-0,4 кВ от ТП-8823 </t>
    </r>
    <r>
      <rPr>
        <sz val="9"/>
        <rFont val="Times New Roman"/>
        <family val="1"/>
      </rPr>
      <t xml:space="preserve">(участок от ул. Заречной д.12 до Выборгского шоссе)-реконструкция. 
</t>
    </r>
  </si>
  <si>
    <t>ИТОГО по Программе:</t>
  </si>
  <si>
    <t>исп: Кузьмина Р.В.</t>
  </si>
  <si>
    <t>Приложение 3</t>
  </si>
  <si>
    <t xml:space="preserve">                                      администрации МО Сертолово</t>
  </si>
  <si>
    <r>
      <t>от</t>
    </r>
    <r>
      <rPr>
        <i/>
        <u val="single"/>
        <sz val="14"/>
        <rFont val="Times New Roman"/>
        <family val="1"/>
      </rPr>
      <t>09 августа</t>
    </r>
    <r>
      <rPr>
        <i/>
        <sz val="14"/>
        <rFont val="Times New Roman"/>
        <family val="1"/>
      </rPr>
      <t xml:space="preserve"> №</t>
    </r>
    <r>
      <rPr>
        <i/>
        <u val="single"/>
        <sz val="14"/>
        <rFont val="Times New Roman"/>
        <family val="1"/>
      </rPr>
      <t>309</t>
    </r>
  </si>
  <si>
    <t>Приложение 2 к Программе</t>
  </si>
  <si>
    <t>ПЕРЕЧЕНЬ ПЛАНИРУЕМЫХ РЕЗУЛЬТАТОВ РЕАЛИЗАЦИИ ДОЛГОСРОЧНОЙ ЦЕЛЕВОЙ ПРОГРАММЫ</t>
  </si>
  <si>
    <t>" Проектирование, реконструкция и строительство инженерных сетей и сооружений в сфере ЖКХ                                                                                    МО Сертолово Ленинградской области в  2011-2013 гг."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</si>
  <si>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</si>
  <si>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</si>
  <si>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Показатели, характеризующие достижение цели</t>
  </si>
  <si>
    <t>Еденица измерения</t>
  </si>
  <si>
    <t>Планируемое значение показателя по годам реализации</t>
  </si>
  <si>
    <t>бюджет МО Сертолово</t>
  </si>
  <si>
    <t>другие источники</t>
  </si>
  <si>
    <t xml:space="preserve">Проектирование двухтрубной системы ГВС по адресу: ул.Заречная, ул. Ветеранов,  ул.Школьная </t>
  </si>
  <si>
    <t>- количество комплектов  ПСД</t>
  </si>
  <si>
    <t>шт.</t>
  </si>
  <si>
    <t>Строительство двухтрубной системы ГВС по адресу: ул.Заречная- 1 этап</t>
  </si>
  <si>
    <t>- протяженность трубопроводов ГВС</t>
  </si>
  <si>
    <t>п.м.</t>
  </si>
  <si>
    <t>Строительство распределительного газопровода высокого, среднего и низкого давления  для  газоснабжения жилых домов мкр. Черная речка</t>
  </si>
  <si>
    <t>- протяженность  распределительного газопровода высокого, среднего и низкого давления</t>
  </si>
  <si>
    <t>- восстановление асфальто-бетонных покрытий</t>
  </si>
  <si>
    <r>
      <t>м</t>
    </r>
    <r>
      <rPr>
        <sz val="10"/>
        <rFont val="Arial"/>
        <family val="2"/>
      </rPr>
      <t>²</t>
    </r>
  </si>
  <si>
    <t xml:space="preserve"> Выполнение мероприятий по подготовке к эксплуатации законченного строительством распределительного газопровода   для газоснабжения жилых домов мкр. Черная речка</t>
  </si>
  <si>
    <t xml:space="preserve">- протяженность распределительного газопровода </t>
  </si>
  <si>
    <t xml:space="preserve">Проектирование   и монтаж системы внутреннего газоснабжения в муниципальных жилых помещениях  жилых домов мкр. Черная Речка. </t>
  </si>
  <si>
    <t>-кол-во муниципальных жилых  помещений</t>
  </si>
  <si>
    <t>Задача 3. Организация  и выполнение работ по  проектированию и строительству сетей и сооружений водоснабжения и  водоотведения</t>
  </si>
  <si>
    <t>количество проектов</t>
  </si>
  <si>
    <t>к-т</t>
  </si>
  <si>
    <t xml:space="preserve">исключен постановлением администрации от 07.06.2013г№210                          </t>
  </si>
  <si>
    <t>- протяженность канализационного коллектора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</si>
  <si>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мкр.Сертолово-2</t>
  </si>
  <si>
    <t>- протяженность внутриплощадочных сетей водоснабжения</t>
  </si>
  <si>
    <t>-количество проектов</t>
  </si>
  <si>
    <t>Разработка схемы теплоснабжения на территории МО Сертолово с учетом перспективы развития</t>
  </si>
  <si>
    <t>- количество схем теплоснабжения</t>
  </si>
  <si>
    <t>3.8.</t>
  </si>
  <si>
    <t>Разработка схем водоснабжения  и водоотведения на  территории МО Сертолово с учетом перспективы развития</t>
  </si>
  <si>
    <t xml:space="preserve">Количество схем:
-водоснабжения
-водоотведения
</t>
  </si>
  <si>
    <t>шт.               шт.</t>
  </si>
  <si>
    <t>1                  1</t>
  </si>
  <si>
    <t>Проектирование, реконструкция и строительство  участков сети уличного освещения города Сертолово</t>
  </si>
  <si>
    <t>- протяженность участков сети уличного освещения : строительство / реконструкция</t>
  </si>
  <si>
    <t>км.</t>
  </si>
  <si>
    <t>1,365/           2,1</t>
  </si>
  <si>
    <t>1,179/    0</t>
  </si>
  <si>
    <t>0,637/1,932</t>
  </si>
  <si>
    <t>Всего по Программе:</t>
  </si>
  <si>
    <t>тел. 593-86-96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</si>
</sst>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0.00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sz val="12"/>
      <color indexed="8"/>
      <name val="Times New Roman"/>
      <family val="1"/>
    </font>
    <font>
      <i/>
      <u val="single"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9"/>
      <color indexed="10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5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6" fillId="24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6" fillId="24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8" fontId="6" fillId="0" borderId="0" xfId="0" applyNumberFormat="1" applyFont="1" applyBorder="1" applyAlignment="1">
      <alignment/>
    </xf>
    <xf numFmtId="168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7" fillId="0" borderId="0" xfId="0" applyFont="1" applyFill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16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Alignment="1">
      <alignment horizontal="right" wrapText="1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wrapText="1"/>
    </xf>
    <xf numFmtId="168" fontId="38" fillId="0" borderId="10" xfId="0" applyNumberFormat="1" applyFont="1" applyFill="1" applyBorder="1" applyAlignment="1">
      <alignment horizontal="center" vertical="center" wrapText="1"/>
    </xf>
    <xf numFmtId="16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center" vertical="top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168" fontId="38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168" fontId="38" fillId="0" borderId="10" xfId="0" applyNumberFormat="1" applyFont="1" applyFill="1" applyBorder="1" applyAlignment="1">
      <alignment horizontal="center" vertical="center"/>
    </xf>
    <xf numFmtId="169" fontId="38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vertical="top" wrapText="1"/>
    </xf>
    <xf numFmtId="168" fontId="10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170" fontId="5" fillId="0" borderId="10" xfId="6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5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168" fontId="53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7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3" customWidth="1"/>
    <col min="9" max="9" width="9.00390625" style="0" customWidth="1"/>
    <col min="11" max="11" width="8.25390625" style="33" customWidth="1"/>
  </cols>
  <sheetData>
    <row r="1" spans="1:4" ht="21.75" customHeight="1" hidden="1">
      <c r="A1" s="3"/>
      <c r="B1" s="44"/>
      <c r="C1" s="1"/>
      <c r="D1" s="1"/>
    </row>
    <row r="2" spans="1:4" ht="12.75" hidden="1">
      <c r="A2" s="3"/>
      <c r="B2" s="44"/>
      <c r="C2" s="1"/>
      <c r="D2" s="1"/>
    </row>
    <row r="3" spans="1:4" ht="12.75" hidden="1">
      <c r="A3" s="3"/>
      <c r="B3" s="44"/>
      <c r="C3" s="1"/>
      <c r="D3" s="1"/>
    </row>
    <row r="4" spans="1:4" ht="12.75" hidden="1">
      <c r="A4" s="3"/>
      <c r="B4" s="44"/>
      <c r="C4" s="1"/>
      <c r="D4" s="1"/>
    </row>
    <row r="5" spans="1:11" ht="17.25" customHeight="1">
      <c r="A5" s="125" t="s">
        <v>5</v>
      </c>
      <c r="B5" s="125"/>
      <c r="C5" s="125"/>
      <c r="D5" s="125"/>
      <c r="E5" s="125"/>
      <c r="F5" s="125"/>
      <c r="G5" s="125"/>
      <c r="H5" s="125"/>
      <c r="I5" s="125"/>
      <c r="J5" s="125"/>
      <c r="K5" s="40"/>
    </row>
    <row r="6" spans="1:11" ht="30" customHeight="1">
      <c r="A6" s="126" t="s">
        <v>29</v>
      </c>
      <c r="B6" s="126"/>
      <c r="C6" s="126"/>
      <c r="D6" s="126"/>
      <c r="E6" s="126"/>
      <c r="F6" s="126"/>
      <c r="G6" s="126"/>
      <c r="H6" s="126"/>
      <c r="I6" s="126"/>
      <c r="J6" s="126"/>
      <c r="K6" s="41"/>
    </row>
    <row r="7" spans="1:15" ht="48" customHeight="1">
      <c r="A7" s="127" t="s">
        <v>26</v>
      </c>
      <c r="B7" s="130" t="s">
        <v>41</v>
      </c>
      <c r="C7" s="127" t="s">
        <v>8</v>
      </c>
      <c r="D7" s="127" t="s">
        <v>0</v>
      </c>
      <c r="E7" s="129" t="s">
        <v>44</v>
      </c>
      <c r="F7" s="6" t="s">
        <v>2</v>
      </c>
      <c r="G7" s="10" t="s">
        <v>36</v>
      </c>
      <c r="H7" s="34" t="s">
        <v>38</v>
      </c>
      <c r="I7" s="29" t="s">
        <v>39</v>
      </c>
      <c r="J7" s="10" t="s">
        <v>37</v>
      </c>
      <c r="K7" s="34" t="s">
        <v>38</v>
      </c>
      <c r="L7" s="10" t="s">
        <v>40</v>
      </c>
      <c r="M7" s="10"/>
      <c r="N7" s="29" t="s">
        <v>38</v>
      </c>
      <c r="O7" s="1"/>
    </row>
    <row r="8" spans="1:15" ht="17.25" customHeight="1">
      <c r="A8" s="128"/>
      <c r="B8" s="131"/>
      <c r="C8" s="128"/>
      <c r="D8" s="128"/>
      <c r="E8" s="128"/>
      <c r="F8" s="6" t="s">
        <v>6</v>
      </c>
      <c r="G8" s="6"/>
      <c r="H8" s="35"/>
      <c r="I8" s="6"/>
      <c r="J8" s="6"/>
      <c r="K8" s="35"/>
      <c r="L8" s="24"/>
      <c r="M8" s="1"/>
      <c r="N8" s="1"/>
      <c r="O8" s="1"/>
    </row>
    <row r="9" spans="1:15" s="15" customFormat="1" ht="9.75" customHeight="1">
      <c r="A9" s="12">
        <v>1</v>
      </c>
      <c r="B9" s="45"/>
      <c r="C9" s="12">
        <v>2</v>
      </c>
      <c r="D9" s="12">
        <v>3</v>
      </c>
      <c r="E9" s="13">
        <v>5</v>
      </c>
      <c r="F9" s="12">
        <v>6</v>
      </c>
      <c r="G9" s="12">
        <v>7</v>
      </c>
      <c r="H9" s="36"/>
      <c r="I9" s="12"/>
      <c r="J9" s="12">
        <v>8</v>
      </c>
      <c r="K9" s="36"/>
      <c r="L9" s="43"/>
      <c r="M9" s="14"/>
      <c r="N9" s="14"/>
      <c r="O9" s="14"/>
    </row>
    <row r="10" spans="1:16" ht="51" customHeight="1">
      <c r="A10" s="11"/>
      <c r="B10" s="46" t="s">
        <v>45</v>
      </c>
      <c r="C10" s="8" t="s">
        <v>27</v>
      </c>
      <c r="D10" s="6" t="s">
        <v>23</v>
      </c>
      <c r="E10" s="16">
        <f>F10</f>
        <v>6930.5</v>
      </c>
      <c r="F10" s="17">
        <v>6930.5</v>
      </c>
      <c r="G10" s="20"/>
      <c r="H10" s="37"/>
      <c r="J10" s="20"/>
      <c r="K10" s="42"/>
      <c r="L10" s="24"/>
      <c r="O10" s="1"/>
      <c r="P10" s="1"/>
    </row>
    <row r="11" spans="1:15" ht="51">
      <c r="A11" s="11"/>
      <c r="B11" s="46" t="s">
        <v>46</v>
      </c>
      <c r="C11" s="7" t="s">
        <v>28</v>
      </c>
      <c r="D11" s="6" t="s">
        <v>23</v>
      </c>
      <c r="E11" s="16">
        <v>17699.1</v>
      </c>
      <c r="F11" s="20"/>
      <c r="G11" s="17">
        <v>7699.1</v>
      </c>
      <c r="H11" s="38">
        <v>0</v>
      </c>
      <c r="I11" s="17">
        <v>7699.1</v>
      </c>
      <c r="J11" s="17">
        <v>10000</v>
      </c>
      <c r="K11" s="38">
        <v>0</v>
      </c>
      <c r="L11" s="17">
        <v>10000</v>
      </c>
      <c r="M11" s="1"/>
      <c r="N11" s="1"/>
      <c r="O11" s="1"/>
    </row>
    <row r="12" spans="1:15" ht="38.25" customHeight="1">
      <c r="A12" s="26"/>
      <c r="B12" s="46" t="s">
        <v>47</v>
      </c>
      <c r="C12" s="23" t="s">
        <v>33</v>
      </c>
      <c r="D12" s="6" t="s">
        <v>23</v>
      </c>
      <c r="E12" s="16">
        <f>F12+I12+L12</f>
        <v>7950.9</v>
      </c>
      <c r="F12" s="17">
        <v>1599.8</v>
      </c>
      <c r="G12">
        <v>1705</v>
      </c>
      <c r="H12" s="39">
        <f>I12-G12</f>
        <v>1816.5</v>
      </c>
      <c r="I12" s="17">
        <v>3521.5</v>
      </c>
      <c r="J12">
        <v>3500</v>
      </c>
      <c r="K12" s="37" t="s">
        <v>43</v>
      </c>
      <c r="L12" s="17">
        <v>2829.6</v>
      </c>
      <c r="M12" s="1"/>
      <c r="N12" s="1"/>
      <c r="O12" s="1"/>
    </row>
    <row r="13" spans="1:12" s="1" customFormat="1" ht="43.5" customHeight="1">
      <c r="A13" s="21"/>
      <c r="B13" s="46" t="s">
        <v>48</v>
      </c>
      <c r="C13" s="7" t="s">
        <v>30</v>
      </c>
      <c r="D13" s="6" t="s">
        <v>23</v>
      </c>
      <c r="E13" s="16">
        <f>F13+I13+L13</f>
        <v>14590</v>
      </c>
      <c r="F13" s="17"/>
      <c r="G13" s="24">
        <v>0</v>
      </c>
      <c r="H13" s="39">
        <v>5000</v>
      </c>
      <c r="I13" s="17">
        <v>5000</v>
      </c>
      <c r="J13" s="17">
        <v>4000</v>
      </c>
      <c r="K13" s="38">
        <v>5590</v>
      </c>
      <c r="L13" s="31">
        <f>SUM(J13:K13)</f>
        <v>9590</v>
      </c>
    </row>
    <row r="14" spans="1:12" s="1" customFormat="1" ht="51">
      <c r="A14" s="22"/>
      <c r="B14" s="46" t="s">
        <v>48</v>
      </c>
      <c r="C14" s="23" t="s">
        <v>7</v>
      </c>
      <c r="D14" s="6" t="s">
        <v>23</v>
      </c>
      <c r="E14" s="16">
        <f>F14+I14+L14</f>
        <v>9960</v>
      </c>
      <c r="F14" s="30">
        <v>4000</v>
      </c>
      <c r="G14" s="24">
        <v>0</v>
      </c>
      <c r="H14" s="39">
        <v>4000</v>
      </c>
      <c r="I14" s="17">
        <v>4000</v>
      </c>
      <c r="J14" s="19">
        <v>3958.4</v>
      </c>
      <c r="K14" s="37" t="s">
        <v>42</v>
      </c>
      <c r="L14" s="17">
        <v>1960</v>
      </c>
    </row>
    <row r="15" spans="1:12" s="1" customFormat="1" ht="84.75" customHeight="1">
      <c r="A15" s="21"/>
      <c r="B15" s="46" t="s">
        <v>48</v>
      </c>
      <c r="C15" s="7" t="s">
        <v>35</v>
      </c>
      <c r="D15" s="6" t="s">
        <v>23</v>
      </c>
      <c r="E15" s="16">
        <f>F15+I15+L15</f>
        <v>10190</v>
      </c>
      <c r="F15" s="24"/>
      <c r="G15" s="24">
        <v>0</v>
      </c>
      <c r="H15" s="39">
        <v>5000</v>
      </c>
      <c r="I15" s="17">
        <v>5000</v>
      </c>
      <c r="J15" s="31">
        <v>0</v>
      </c>
      <c r="K15" s="38">
        <v>5190</v>
      </c>
      <c r="L15" s="17">
        <v>5190</v>
      </c>
    </row>
    <row r="16" spans="1:15" ht="48" customHeight="1">
      <c r="A16" s="127" t="s">
        <v>26</v>
      </c>
      <c r="B16" s="130" t="s">
        <v>41</v>
      </c>
      <c r="C16" s="127" t="s">
        <v>8</v>
      </c>
      <c r="D16" s="127" t="s">
        <v>0</v>
      </c>
      <c r="E16" s="129" t="s">
        <v>44</v>
      </c>
      <c r="F16" s="6" t="s">
        <v>2</v>
      </c>
      <c r="G16" s="10" t="s">
        <v>36</v>
      </c>
      <c r="H16" s="34" t="s">
        <v>38</v>
      </c>
      <c r="I16" s="29" t="s">
        <v>39</v>
      </c>
      <c r="J16" s="10" t="s">
        <v>37</v>
      </c>
      <c r="K16" s="34" t="s">
        <v>38</v>
      </c>
      <c r="L16" s="10" t="s">
        <v>40</v>
      </c>
      <c r="M16" s="10"/>
      <c r="N16" s="29" t="s">
        <v>38</v>
      </c>
      <c r="O16" s="1"/>
    </row>
    <row r="17" spans="1:15" ht="17.25" customHeight="1">
      <c r="A17" s="128"/>
      <c r="B17" s="131"/>
      <c r="C17" s="128"/>
      <c r="D17" s="128"/>
      <c r="E17" s="128"/>
      <c r="F17" s="6" t="s">
        <v>6</v>
      </c>
      <c r="G17" s="6"/>
      <c r="H17" s="35"/>
      <c r="I17" s="6"/>
      <c r="J17" s="6"/>
      <c r="K17" s="35"/>
      <c r="L17" s="24"/>
      <c r="M17" s="1"/>
      <c r="N17" s="1"/>
      <c r="O17" s="1"/>
    </row>
    <row r="18" spans="1:15" s="15" customFormat="1" ht="9.75" customHeight="1">
      <c r="A18" s="12">
        <v>1</v>
      </c>
      <c r="B18" s="45"/>
      <c r="C18" s="12">
        <v>2</v>
      </c>
      <c r="D18" s="12">
        <v>3</v>
      </c>
      <c r="E18" s="13">
        <v>5</v>
      </c>
      <c r="F18" s="12">
        <v>6</v>
      </c>
      <c r="G18" s="12">
        <v>7</v>
      </c>
      <c r="H18" s="36"/>
      <c r="I18" s="12"/>
      <c r="J18" s="12">
        <v>8</v>
      </c>
      <c r="K18" s="36"/>
      <c r="L18" s="43"/>
      <c r="M18" s="14"/>
      <c r="N18" s="14"/>
      <c r="O18" s="14"/>
    </row>
    <row r="19" spans="1:15" ht="51">
      <c r="A19" s="11"/>
      <c r="B19" s="46" t="s">
        <v>50</v>
      </c>
      <c r="C19" s="7" t="s">
        <v>25</v>
      </c>
      <c r="D19" s="6" t="s">
        <v>23</v>
      </c>
      <c r="E19" s="16">
        <f>F19+I19+L19</f>
        <v>4857.8</v>
      </c>
      <c r="F19" s="17">
        <v>1827.4</v>
      </c>
      <c r="G19" s="32">
        <v>1119.4</v>
      </c>
      <c r="H19" s="39">
        <f>I19-G19</f>
        <v>89.5</v>
      </c>
      <c r="I19" s="17">
        <v>1208.9</v>
      </c>
      <c r="J19" s="17">
        <v>1821.5</v>
      </c>
      <c r="K19" s="38">
        <v>0</v>
      </c>
      <c r="L19" s="17">
        <v>1821.5</v>
      </c>
      <c r="M19" s="1"/>
      <c r="N19" s="1"/>
      <c r="O19" s="1"/>
    </row>
    <row r="20" spans="1:12" s="1" customFormat="1" ht="19.5" customHeight="1">
      <c r="A20" s="11"/>
      <c r="B20" s="46"/>
      <c r="C20" s="18" t="s">
        <v>31</v>
      </c>
      <c r="D20" s="9"/>
      <c r="E20" s="16"/>
      <c r="F20" s="39">
        <f>F19+F15+F14+F13+F12</f>
        <v>7427.2</v>
      </c>
      <c r="G20" s="39">
        <f>G19+G15+G14+G13+G12+G11</f>
        <v>10523.5</v>
      </c>
      <c r="H20" s="39">
        <f>H19+H15+H14+H13+H12+H11</f>
        <v>15906</v>
      </c>
      <c r="I20" s="39">
        <f>I19+I15+I14+I13+I12+I11</f>
        <v>26429.5</v>
      </c>
      <c r="J20" s="39">
        <f>J19+J15+J14+J13+J12+J11</f>
        <v>23279.9</v>
      </c>
      <c r="K20" s="39">
        <f>K19+K15-1998.4-670.4+K13</f>
        <v>8111.2</v>
      </c>
      <c r="L20" s="39">
        <f>L19+L15+L14+L13+L12+L11</f>
        <v>31391.1</v>
      </c>
    </row>
    <row r="21" spans="1:12" ht="33" customHeight="1">
      <c r="A21" s="57">
        <v>2</v>
      </c>
      <c r="B21" s="55" t="s">
        <v>51</v>
      </c>
      <c r="C21" s="132" t="s">
        <v>52</v>
      </c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2" ht="15.75">
      <c r="A22" s="57"/>
      <c r="B22" s="47" t="s">
        <v>54</v>
      </c>
      <c r="C22" s="49"/>
      <c r="D22" s="27"/>
      <c r="E22" s="50"/>
      <c r="F22" s="27"/>
      <c r="G22" s="27">
        <v>6857.5</v>
      </c>
      <c r="H22" s="53" t="s">
        <v>53</v>
      </c>
      <c r="I22" s="27">
        <v>0</v>
      </c>
      <c r="J22" s="27"/>
      <c r="K22" s="51"/>
      <c r="L22" s="24"/>
    </row>
    <row r="23" spans="1:12" ht="12.75">
      <c r="A23" s="57"/>
      <c r="B23" s="55"/>
      <c r="C23" s="24"/>
      <c r="D23" s="24"/>
      <c r="E23" s="25"/>
      <c r="F23" s="24"/>
      <c r="G23" s="24"/>
      <c r="H23" s="52"/>
      <c r="I23" s="24"/>
      <c r="J23" s="24"/>
      <c r="K23" s="52"/>
      <c r="L23" s="24"/>
    </row>
    <row r="24" spans="1:12" ht="15.75">
      <c r="A24" s="57"/>
      <c r="B24" s="55"/>
      <c r="C24" s="18" t="s">
        <v>31</v>
      </c>
      <c r="D24" s="24"/>
      <c r="E24" s="25"/>
      <c r="F24" s="24"/>
      <c r="G24" s="24">
        <f>G22</f>
        <v>6857.5</v>
      </c>
      <c r="H24" s="24" t="str">
        <f>H22</f>
        <v>-6857,5</v>
      </c>
      <c r="I24" s="24">
        <f>I22</f>
        <v>0</v>
      </c>
      <c r="J24" s="24"/>
      <c r="K24" s="52"/>
      <c r="L24" s="24"/>
    </row>
    <row r="25" spans="1:12" ht="12.75">
      <c r="A25" s="57"/>
      <c r="B25" s="55"/>
      <c r="C25" s="24"/>
      <c r="D25" s="24"/>
      <c r="E25" s="25"/>
      <c r="F25" s="24"/>
      <c r="G25" s="24"/>
      <c r="H25" s="52"/>
      <c r="I25" s="24"/>
      <c r="J25" s="24"/>
      <c r="K25" s="52"/>
      <c r="L25" s="24"/>
    </row>
    <row r="26" spans="1:12" s="2" customFormat="1" ht="12.75">
      <c r="A26" s="27">
        <v>3</v>
      </c>
      <c r="B26" s="56"/>
      <c r="C26" s="27" t="s">
        <v>55</v>
      </c>
      <c r="D26" s="27"/>
      <c r="E26" s="50"/>
      <c r="F26" s="27"/>
      <c r="G26" s="27"/>
      <c r="H26" s="51"/>
      <c r="I26" s="27"/>
      <c r="J26" s="27"/>
      <c r="K26" s="51"/>
      <c r="L26" s="27"/>
    </row>
    <row r="27" spans="1:12" ht="12.75">
      <c r="A27" s="57"/>
      <c r="B27" s="48"/>
      <c r="C27" s="24"/>
      <c r="D27" s="24"/>
      <c r="E27" s="25"/>
      <c r="F27" s="24"/>
      <c r="G27" s="24"/>
      <c r="H27" s="52"/>
      <c r="I27" s="24"/>
      <c r="J27" s="24"/>
      <c r="K27" s="52"/>
      <c r="L27" s="24"/>
    </row>
    <row r="28" spans="1:12" ht="12.75">
      <c r="A28" s="57"/>
      <c r="B28" s="48" t="s">
        <v>56</v>
      </c>
      <c r="C28" s="24"/>
      <c r="D28" s="24"/>
      <c r="E28" s="25"/>
      <c r="F28" s="24"/>
      <c r="G28" s="24">
        <v>8164.8</v>
      </c>
      <c r="H28" s="53" t="s">
        <v>57</v>
      </c>
      <c r="I28" s="31">
        <v>3937</v>
      </c>
      <c r="J28" s="24"/>
      <c r="K28" s="52"/>
      <c r="L28" s="24"/>
    </row>
    <row r="29" spans="1:12" ht="12.75">
      <c r="A29" s="57"/>
      <c r="B29" s="48"/>
      <c r="C29" s="24"/>
      <c r="D29" s="24"/>
      <c r="E29" s="25"/>
      <c r="F29" s="24"/>
      <c r="G29" s="24"/>
      <c r="H29" s="52"/>
      <c r="I29" s="24"/>
      <c r="J29" s="24"/>
      <c r="K29" s="52"/>
      <c r="L29" s="24"/>
    </row>
    <row r="30" spans="1:12" ht="15.75">
      <c r="A30" s="57"/>
      <c r="B30" s="48"/>
      <c r="C30" s="18" t="s">
        <v>31</v>
      </c>
      <c r="D30" s="24"/>
      <c r="E30" s="25"/>
      <c r="F30" s="24"/>
      <c r="G30" s="24">
        <v>8164.8</v>
      </c>
      <c r="H30" s="53" t="s">
        <v>57</v>
      </c>
      <c r="I30" s="31">
        <v>3937</v>
      </c>
      <c r="J30" s="24"/>
      <c r="K30" s="52"/>
      <c r="L30" s="24"/>
    </row>
    <row r="31" spans="1:12" ht="12.75">
      <c r="A31" s="57"/>
      <c r="B31" s="48"/>
      <c r="C31" s="24"/>
      <c r="D31" s="24"/>
      <c r="E31" s="25"/>
      <c r="F31" s="24"/>
      <c r="G31" s="24"/>
      <c r="H31" s="52"/>
      <c r="I31" s="24"/>
      <c r="J31" s="24"/>
      <c r="K31" s="52"/>
      <c r="L31" s="24"/>
    </row>
    <row r="32" spans="1:12" s="2" customFormat="1" ht="12.75">
      <c r="A32" s="27">
        <v>4</v>
      </c>
      <c r="B32" s="54" t="s">
        <v>61</v>
      </c>
      <c r="C32" s="27"/>
      <c r="D32" s="27"/>
      <c r="E32" s="50"/>
      <c r="F32" s="27"/>
      <c r="G32" s="27"/>
      <c r="H32" s="51"/>
      <c r="I32" s="27"/>
      <c r="J32" s="27"/>
      <c r="K32" s="51"/>
      <c r="L32" s="27"/>
    </row>
    <row r="33" spans="1:11" ht="12.75">
      <c r="A33" s="57"/>
      <c r="B33" s="48"/>
      <c r="C33" s="24"/>
      <c r="D33" s="24"/>
      <c r="E33" s="25"/>
      <c r="F33" s="24"/>
      <c r="G33" s="24"/>
      <c r="H33" s="52"/>
      <c r="I33" s="24"/>
      <c r="J33" s="24"/>
      <c r="K33" s="52"/>
    </row>
    <row r="34" spans="1:12" s="2" customFormat="1" ht="12.75">
      <c r="A34" s="27"/>
      <c r="B34" s="54" t="s">
        <v>49</v>
      </c>
      <c r="C34" s="27"/>
      <c r="D34" s="27"/>
      <c r="E34" s="50"/>
      <c r="F34" s="27"/>
      <c r="G34" s="58">
        <v>35714</v>
      </c>
      <c r="H34" s="59">
        <f>I34-G34</f>
        <v>2668.5</v>
      </c>
      <c r="I34" s="58">
        <v>38382.5</v>
      </c>
      <c r="J34" s="27"/>
      <c r="K34" s="51"/>
      <c r="L34" s="28"/>
    </row>
    <row r="35" spans="1:12" s="2" customFormat="1" ht="12.75">
      <c r="A35" s="28"/>
      <c r="B35" s="60"/>
      <c r="C35" s="28"/>
      <c r="D35" s="28"/>
      <c r="E35" s="61"/>
      <c r="F35" s="28"/>
      <c r="G35" s="62"/>
      <c r="H35" s="63"/>
      <c r="I35" s="62"/>
      <c r="J35" s="28"/>
      <c r="K35" s="64"/>
      <c r="L35" s="28"/>
    </row>
    <row r="36" spans="1:12" s="2" customFormat="1" ht="12.75">
      <c r="A36" s="27"/>
      <c r="B36" s="54"/>
      <c r="C36" s="27" t="s">
        <v>62</v>
      </c>
      <c r="D36" s="27"/>
      <c r="E36" s="50"/>
      <c r="F36" s="27"/>
      <c r="G36" s="58">
        <f>G30+G24+G20+G34</f>
        <v>61259.8</v>
      </c>
      <c r="H36" s="59">
        <f>I36-G36</f>
        <v>7489.199999999997</v>
      </c>
      <c r="I36" s="58">
        <f>I30+I24+I20+I34</f>
        <v>68749</v>
      </c>
      <c r="J36" s="27"/>
      <c r="K36" s="51"/>
      <c r="L36" s="27"/>
    </row>
    <row r="37" spans="1:12" s="2" customFormat="1" ht="12.75">
      <c r="A37" s="28"/>
      <c r="B37" s="60"/>
      <c r="C37" s="28"/>
      <c r="D37" s="28"/>
      <c r="E37" s="61"/>
      <c r="F37" s="28"/>
      <c r="G37" s="62"/>
      <c r="H37" s="63"/>
      <c r="I37" s="62"/>
      <c r="J37" s="28"/>
      <c r="K37" s="64"/>
      <c r="L37" s="28"/>
    </row>
    <row r="38" spans="1:12" s="2" customFormat="1" ht="12.75">
      <c r="A38" s="28"/>
      <c r="B38" s="60"/>
      <c r="C38" s="28"/>
      <c r="D38" s="28"/>
      <c r="E38" s="61"/>
      <c r="F38" s="28"/>
      <c r="G38" s="62"/>
      <c r="H38" s="63"/>
      <c r="I38" s="62"/>
      <c r="J38" s="28"/>
      <c r="K38" s="64"/>
      <c r="L38" s="28"/>
    </row>
    <row r="39" spans="3:7" ht="12.75">
      <c r="C39" t="s">
        <v>59</v>
      </c>
      <c r="G39" t="s">
        <v>60</v>
      </c>
    </row>
    <row r="40" ht="12.75">
      <c r="C40" t="s">
        <v>58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">
      <selection activeCell="H3" sqref="H3"/>
    </sheetView>
  </sheetViews>
  <sheetFormatPr defaultColWidth="9.00390625" defaultRowHeight="12.75"/>
  <cols>
    <col min="1" max="1" width="4.375" style="100" customWidth="1"/>
    <col min="2" max="2" width="34.75390625" style="5" customWidth="1"/>
    <col min="3" max="3" width="12.25390625" style="5" customWidth="1"/>
    <col min="4" max="4" width="10.75390625" style="5" customWidth="1"/>
    <col min="5" max="5" width="9.25390625" style="5" customWidth="1"/>
    <col min="6" max="6" width="9.375" style="5" customWidth="1"/>
    <col min="7" max="7" width="9.00390625" style="5" customWidth="1"/>
    <col min="8" max="8" width="11.00390625" style="5" customWidth="1"/>
    <col min="9" max="9" width="12.25390625" style="5" customWidth="1"/>
    <col min="10" max="10" width="44.125" style="5" customWidth="1"/>
    <col min="11" max="16384" width="9.125" style="5" customWidth="1"/>
  </cols>
  <sheetData>
    <row r="1" spans="2:11" ht="15.75" customHeight="1">
      <c r="B1" s="116" t="s">
        <v>112</v>
      </c>
      <c r="H1" s="113"/>
      <c r="I1" s="113"/>
      <c r="J1" s="120" t="s">
        <v>115</v>
      </c>
      <c r="K1" s="113"/>
    </row>
    <row r="2" spans="2:11" ht="18.75">
      <c r="B2" s="116"/>
      <c r="H2" s="114"/>
      <c r="I2" s="114"/>
      <c r="J2" s="121" t="s">
        <v>114</v>
      </c>
      <c r="K2" s="114"/>
    </row>
    <row r="3" spans="2:11" ht="15.75" customHeight="1">
      <c r="B3" s="116"/>
      <c r="H3" s="113"/>
      <c r="I3" s="113"/>
      <c r="J3" s="120" t="s">
        <v>113</v>
      </c>
      <c r="K3" s="113"/>
    </row>
    <row r="4" spans="2:11" ht="15.75" customHeight="1" hidden="1">
      <c r="B4" s="116"/>
      <c r="H4" s="118"/>
      <c r="I4" s="119"/>
      <c r="J4" s="122"/>
      <c r="K4" s="114"/>
    </row>
    <row r="5" spans="2:11" ht="15.75" customHeight="1" hidden="1">
      <c r="B5" s="116"/>
      <c r="H5" s="118"/>
      <c r="I5" s="119"/>
      <c r="J5" s="122"/>
      <c r="K5" s="114"/>
    </row>
    <row r="6" spans="2:11" ht="15.75" customHeight="1" hidden="1">
      <c r="B6" s="116"/>
      <c r="H6" s="118"/>
      <c r="I6" s="119"/>
      <c r="J6" s="122"/>
      <c r="K6" s="114"/>
    </row>
    <row r="7" spans="2:11" ht="15.75" customHeight="1">
      <c r="B7" s="116"/>
      <c r="H7" s="113"/>
      <c r="I7" s="113"/>
      <c r="J7" s="120" t="s">
        <v>116</v>
      </c>
      <c r="K7" s="113"/>
    </row>
    <row r="8" spans="2:11" ht="15.75" customHeight="1">
      <c r="B8" s="123" t="s">
        <v>5</v>
      </c>
      <c r="C8" s="123"/>
      <c r="D8" s="123"/>
      <c r="E8" s="123"/>
      <c r="F8" s="123"/>
      <c r="G8" s="123"/>
      <c r="H8" s="123"/>
      <c r="I8" s="123"/>
      <c r="J8" s="120"/>
      <c r="K8" s="113"/>
    </row>
    <row r="9" spans="1:11" ht="39.75" customHeight="1">
      <c r="A9" s="138" t="s">
        <v>72</v>
      </c>
      <c r="B9" s="138"/>
      <c r="C9" s="138"/>
      <c r="D9" s="138"/>
      <c r="E9" s="138"/>
      <c r="F9" s="138"/>
      <c r="G9" s="138"/>
      <c r="H9" s="138"/>
      <c r="I9" s="138"/>
      <c r="J9" s="138"/>
      <c r="K9" s="97"/>
    </row>
    <row r="10" spans="1:10" ht="10.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5.25" customHeight="1" hidden="1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3" ht="24.75" customHeight="1">
      <c r="A12" s="129" t="s">
        <v>26</v>
      </c>
      <c r="B12" s="129" t="s">
        <v>8</v>
      </c>
      <c r="C12" s="140" t="s">
        <v>0</v>
      </c>
      <c r="D12" s="129" t="s">
        <v>9</v>
      </c>
      <c r="E12" s="129" t="s">
        <v>1</v>
      </c>
      <c r="F12" s="141" t="s">
        <v>2</v>
      </c>
      <c r="G12" s="142"/>
      <c r="H12" s="143"/>
      <c r="I12" s="129" t="s">
        <v>3</v>
      </c>
      <c r="J12" s="129" t="s">
        <v>4</v>
      </c>
      <c r="K12" s="66"/>
      <c r="L12" s="66"/>
      <c r="M12" s="66"/>
    </row>
    <row r="13" spans="1:13" ht="12.75">
      <c r="A13" s="139"/>
      <c r="B13" s="129"/>
      <c r="C13" s="140"/>
      <c r="D13" s="129"/>
      <c r="E13" s="129"/>
      <c r="F13" s="65" t="s">
        <v>6</v>
      </c>
      <c r="G13" s="65" t="s">
        <v>22</v>
      </c>
      <c r="H13" s="65" t="s">
        <v>20</v>
      </c>
      <c r="I13" s="129"/>
      <c r="J13" s="129"/>
      <c r="K13" s="66"/>
      <c r="L13" s="66"/>
      <c r="M13" s="66"/>
    </row>
    <row r="14" spans="1:13" s="68" customFormat="1" ht="9.7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67"/>
      <c r="L14" s="67"/>
      <c r="M14" s="67"/>
    </row>
    <row r="15" spans="1:13" s="71" customFormat="1" ht="15" customHeight="1">
      <c r="A15" s="133" t="s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70"/>
      <c r="L15" s="70"/>
      <c r="M15" s="70"/>
    </row>
    <row r="16" spans="1:14" ht="38.25">
      <c r="A16" s="88" t="s">
        <v>14</v>
      </c>
      <c r="B16" s="72" t="s">
        <v>27</v>
      </c>
      <c r="C16" s="65" t="s">
        <v>23</v>
      </c>
      <c r="D16" s="65" t="s">
        <v>6</v>
      </c>
      <c r="E16" s="16">
        <f>F16</f>
        <v>6930.5</v>
      </c>
      <c r="F16" s="19">
        <v>6930.5</v>
      </c>
      <c r="G16" s="73"/>
      <c r="H16" s="73"/>
      <c r="I16" s="93" t="s">
        <v>75</v>
      </c>
      <c r="J16" s="74" t="s">
        <v>64</v>
      </c>
      <c r="M16" s="66"/>
      <c r="N16" s="66"/>
    </row>
    <row r="17" spans="1:13" ht="94.5" customHeight="1">
      <c r="A17" s="88" t="s">
        <v>15</v>
      </c>
      <c r="B17" s="74" t="s">
        <v>28</v>
      </c>
      <c r="C17" s="65" t="s">
        <v>23</v>
      </c>
      <c r="D17" s="65" t="s">
        <v>20</v>
      </c>
      <c r="E17" s="80">
        <f>H17+G17+F17</f>
        <v>16414.9</v>
      </c>
      <c r="F17" s="73"/>
      <c r="G17" s="19"/>
      <c r="H17" s="19">
        <v>16414.9</v>
      </c>
      <c r="I17" s="93" t="s">
        <v>76</v>
      </c>
      <c r="J17" s="74" t="s">
        <v>98</v>
      </c>
      <c r="K17" s="66"/>
      <c r="L17" s="66"/>
      <c r="M17" s="66"/>
    </row>
    <row r="18" spans="1:13" ht="15.75">
      <c r="A18" s="88"/>
      <c r="B18" s="75" t="s">
        <v>10</v>
      </c>
      <c r="C18" s="76"/>
      <c r="D18" s="77"/>
      <c r="E18" s="16">
        <f>E17+E16</f>
        <v>23345.4</v>
      </c>
      <c r="F18" s="16">
        <f>F16+F17</f>
        <v>6930.5</v>
      </c>
      <c r="G18" s="16">
        <f>G16+G17</f>
        <v>0</v>
      </c>
      <c r="H18" s="16">
        <f>H16+H17</f>
        <v>16414.9</v>
      </c>
      <c r="I18" s="78"/>
      <c r="J18" s="76"/>
      <c r="K18" s="66"/>
      <c r="L18" s="66"/>
      <c r="M18" s="66"/>
    </row>
    <row r="19" spans="1:13" ht="15.75" customHeight="1">
      <c r="A19" s="133" t="s">
        <v>102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66"/>
      <c r="L19" s="66"/>
      <c r="M19" s="66"/>
    </row>
    <row r="20" spans="1:13" ht="36">
      <c r="A20" s="135" t="s">
        <v>80</v>
      </c>
      <c r="B20" s="134" t="s">
        <v>33</v>
      </c>
      <c r="C20" s="79" t="s">
        <v>66</v>
      </c>
      <c r="D20" s="129" t="s">
        <v>81</v>
      </c>
      <c r="E20" s="80">
        <f>H20+G20+F20</f>
        <v>18956.1</v>
      </c>
      <c r="F20" s="80">
        <f>F21+F22</f>
        <v>10059.8</v>
      </c>
      <c r="G20" s="80">
        <f>G22+G21</f>
        <v>8896.3</v>
      </c>
      <c r="H20" s="80"/>
      <c r="I20" s="137" t="s">
        <v>97</v>
      </c>
      <c r="J20" s="134" t="s">
        <v>99</v>
      </c>
      <c r="K20" s="66"/>
      <c r="L20" s="66"/>
      <c r="M20" s="66"/>
    </row>
    <row r="21" spans="1:13" ht="18.75" customHeight="1">
      <c r="A21" s="136"/>
      <c r="B21" s="134"/>
      <c r="C21" s="65" t="s">
        <v>32</v>
      </c>
      <c r="D21" s="129"/>
      <c r="E21" s="16">
        <f>F21+G21+H21</f>
        <v>16213</v>
      </c>
      <c r="F21" s="19">
        <v>8460</v>
      </c>
      <c r="G21" s="19">
        <f>6000+2753-1000</f>
        <v>7753</v>
      </c>
      <c r="H21" s="73"/>
      <c r="I21" s="137"/>
      <c r="J21" s="134"/>
      <c r="K21" s="66"/>
      <c r="L21" s="66"/>
      <c r="M21" s="66"/>
    </row>
    <row r="22" spans="1:13" ht="61.5" customHeight="1">
      <c r="A22" s="136"/>
      <c r="B22" s="134"/>
      <c r="C22" s="65" t="s">
        <v>23</v>
      </c>
      <c r="D22" s="129"/>
      <c r="E22" s="16">
        <f>F22+G22+H22</f>
        <v>2743.1</v>
      </c>
      <c r="F22" s="19">
        <v>1599.8</v>
      </c>
      <c r="G22" s="19">
        <v>1143.3</v>
      </c>
      <c r="H22" s="19"/>
      <c r="I22" s="137"/>
      <c r="J22" s="134"/>
      <c r="K22" s="66"/>
      <c r="L22" s="66"/>
      <c r="M22" s="66"/>
    </row>
    <row r="23" spans="1:13" ht="78.75" customHeight="1">
      <c r="A23" s="110" t="s">
        <v>101</v>
      </c>
      <c r="B23" s="72" t="s">
        <v>103</v>
      </c>
      <c r="C23" s="65" t="s">
        <v>23</v>
      </c>
      <c r="D23" s="65" t="s">
        <v>20</v>
      </c>
      <c r="E23" s="80">
        <f>H23+G23+F23</f>
        <v>299.6</v>
      </c>
      <c r="F23" s="19"/>
      <c r="G23" s="19"/>
      <c r="H23" s="19">
        <v>299.6</v>
      </c>
      <c r="I23" s="112" t="s">
        <v>97</v>
      </c>
      <c r="J23" s="72" t="s">
        <v>104</v>
      </c>
      <c r="K23" s="66"/>
      <c r="L23" s="66"/>
      <c r="M23" s="66"/>
    </row>
    <row r="24" spans="1:13" ht="66" customHeight="1">
      <c r="A24" s="103" t="s">
        <v>100</v>
      </c>
      <c r="B24" s="72" t="s">
        <v>106</v>
      </c>
      <c r="C24" s="65" t="s">
        <v>23</v>
      </c>
      <c r="D24" s="65" t="s">
        <v>20</v>
      </c>
      <c r="E24" s="80">
        <f>H24+G24+F24</f>
        <v>1401.7</v>
      </c>
      <c r="F24" s="19"/>
      <c r="G24" s="19"/>
      <c r="H24" s="19">
        <f>1400.4+1.3</f>
        <v>1401.7</v>
      </c>
      <c r="I24" s="112" t="s">
        <v>97</v>
      </c>
      <c r="J24" s="72" t="s">
        <v>105</v>
      </c>
      <c r="K24" s="66"/>
      <c r="L24" s="66"/>
      <c r="M24" s="66"/>
    </row>
    <row r="25" spans="1:13" ht="15.75">
      <c r="A25" s="88"/>
      <c r="B25" s="81" t="s">
        <v>82</v>
      </c>
      <c r="C25" s="74"/>
      <c r="D25" s="98"/>
      <c r="E25" s="16">
        <f>E24+E23+E20</f>
        <v>20657.399999999998</v>
      </c>
      <c r="F25" s="16">
        <f>F24+F23+F20</f>
        <v>10059.8</v>
      </c>
      <c r="G25" s="16">
        <f>G24+G23+G20</f>
        <v>8896.3</v>
      </c>
      <c r="H25" s="16">
        <f>H24+H23+H20</f>
        <v>1701.3000000000002</v>
      </c>
      <c r="I25" s="112"/>
      <c r="J25" s="74"/>
      <c r="K25" s="66"/>
      <c r="L25" s="66"/>
      <c r="M25" s="66"/>
    </row>
    <row r="26" spans="1:13" s="68" customFormat="1" ht="17.25" customHeight="1">
      <c r="A26" s="13">
        <v>1</v>
      </c>
      <c r="B26" s="13">
        <v>2</v>
      </c>
      <c r="C26" s="13">
        <v>3</v>
      </c>
      <c r="D26" s="13">
        <v>4</v>
      </c>
      <c r="E26" s="13">
        <v>5</v>
      </c>
      <c r="F26" s="13">
        <v>6</v>
      </c>
      <c r="G26" s="13">
        <v>7</v>
      </c>
      <c r="H26" s="13">
        <v>8</v>
      </c>
      <c r="I26" s="13">
        <v>9</v>
      </c>
      <c r="J26" s="13">
        <v>10</v>
      </c>
      <c r="K26" s="67"/>
      <c r="L26" s="67"/>
      <c r="M26" s="67"/>
    </row>
    <row r="27" spans="1:13" ht="18" customHeight="1">
      <c r="A27" s="133" t="s">
        <v>107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66"/>
      <c r="L27" s="66"/>
      <c r="M27" s="66"/>
    </row>
    <row r="28" spans="1:13" ht="117.75" customHeight="1">
      <c r="A28" s="65" t="s">
        <v>16</v>
      </c>
      <c r="B28" s="108" t="s">
        <v>86</v>
      </c>
      <c r="C28" s="65" t="s">
        <v>23</v>
      </c>
      <c r="D28" s="65" t="s">
        <v>20</v>
      </c>
      <c r="E28" s="104">
        <v>506</v>
      </c>
      <c r="F28" s="65"/>
      <c r="G28" s="65"/>
      <c r="H28" s="104">
        <v>506</v>
      </c>
      <c r="I28" s="111" t="s">
        <v>73</v>
      </c>
      <c r="J28" s="72" t="s">
        <v>95</v>
      </c>
      <c r="K28" s="66"/>
      <c r="L28" s="66"/>
      <c r="M28" s="66"/>
    </row>
    <row r="30" spans="1:10" s="66" customFormat="1" ht="102" customHeight="1">
      <c r="A30" s="103" t="s">
        <v>17</v>
      </c>
      <c r="B30" s="108" t="s">
        <v>87</v>
      </c>
      <c r="C30" s="65" t="s">
        <v>23</v>
      </c>
      <c r="D30" s="65" t="s">
        <v>20</v>
      </c>
      <c r="E30" s="104">
        <v>506</v>
      </c>
      <c r="F30" s="65"/>
      <c r="G30" s="65"/>
      <c r="H30" s="104">
        <v>506</v>
      </c>
      <c r="I30" s="111" t="s">
        <v>73</v>
      </c>
      <c r="J30" s="72" t="s">
        <v>95</v>
      </c>
    </row>
    <row r="31" spans="1:10" s="66" customFormat="1" ht="36" customHeight="1">
      <c r="A31" s="135" t="s">
        <v>34</v>
      </c>
      <c r="B31" s="144" t="s">
        <v>7</v>
      </c>
      <c r="C31" s="79" t="s">
        <v>66</v>
      </c>
      <c r="D31" s="129" t="s">
        <v>19</v>
      </c>
      <c r="E31" s="16">
        <f>F31+G31+H31</f>
        <v>1809</v>
      </c>
      <c r="F31" s="16">
        <f>F32</f>
        <v>0</v>
      </c>
      <c r="G31" s="16">
        <f>G33+G32</f>
        <v>1809</v>
      </c>
      <c r="H31" s="16">
        <f>H33+H32</f>
        <v>0</v>
      </c>
      <c r="I31" s="140" t="s">
        <v>77</v>
      </c>
      <c r="J31" s="134" t="s">
        <v>108</v>
      </c>
    </row>
    <row r="32" spans="1:10" s="66" customFormat="1" ht="15">
      <c r="A32" s="136"/>
      <c r="B32" s="144"/>
      <c r="C32" s="65" t="s">
        <v>32</v>
      </c>
      <c r="D32" s="129"/>
      <c r="E32" s="16">
        <f>H32+G32+F32</f>
        <v>0</v>
      </c>
      <c r="F32" s="19"/>
      <c r="G32" s="19">
        <v>0</v>
      </c>
      <c r="H32" s="19">
        <v>0</v>
      </c>
      <c r="I32" s="140"/>
      <c r="J32" s="134"/>
    </row>
    <row r="33" spans="1:10" s="66" customFormat="1" ht="44.25" customHeight="1">
      <c r="A33" s="136"/>
      <c r="B33" s="144"/>
      <c r="C33" s="65" t="s">
        <v>23</v>
      </c>
      <c r="D33" s="129"/>
      <c r="E33" s="16">
        <f>H33+G33+F33</f>
        <v>1809</v>
      </c>
      <c r="F33" s="19"/>
      <c r="G33" s="19">
        <v>1809</v>
      </c>
      <c r="H33" s="19">
        <v>0</v>
      </c>
      <c r="I33" s="140"/>
      <c r="J33" s="134"/>
    </row>
    <row r="34" spans="1:10" s="66" customFormat="1" ht="36">
      <c r="A34" s="135" t="s">
        <v>92</v>
      </c>
      <c r="B34" s="134" t="s">
        <v>65</v>
      </c>
      <c r="C34" s="79" t="s">
        <v>66</v>
      </c>
      <c r="D34" s="129" t="s">
        <v>19</v>
      </c>
      <c r="E34" s="16">
        <f>F34+G34+H34</f>
        <v>29434.6</v>
      </c>
      <c r="F34" s="16">
        <f>F35+F36</f>
        <v>0</v>
      </c>
      <c r="G34" s="16">
        <f>G36+G35</f>
        <v>13075</v>
      </c>
      <c r="H34" s="16">
        <f>H35+H36</f>
        <v>16359.6</v>
      </c>
      <c r="I34" s="140" t="s">
        <v>77</v>
      </c>
      <c r="J34" s="134" t="s">
        <v>83</v>
      </c>
    </row>
    <row r="35" spans="1:10" s="66" customFormat="1" ht="15">
      <c r="A35" s="136"/>
      <c r="B35" s="134"/>
      <c r="C35" s="65" t="s">
        <v>32</v>
      </c>
      <c r="D35" s="129"/>
      <c r="E35" s="16">
        <f>G35+H35</f>
        <v>19000</v>
      </c>
      <c r="F35" s="19"/>
      <c r="G35" s="19">
        <v>9000</v>
      </c>
      <c r="H35" s="19">
        <v>10000</v>
      </c>
      <c r="I35" s="140"/>
      <c r="J35" s="134"/>
    </row>
    <row r="36" spans="1:10" s="66" customFormat="1" ht="36.75" customHeight="1">
      <c r="A36" s="136"/>
      <c r="B36" s="134"/>
      <c r="C36" s="65" t="s">
        <v>23</v>
      </c>
      <c r="D36" s="129"/>
      <c r="E36" s="16">
        <f>G36+H36</f>
        <v>10434.6</v>
      </c>
      <c r="F36" s="25"/>
      <c r="G36" s="19">
        <v>4075</v>
      </c>
      <c r="H36" s="19">
        <v>6359.6</v>
      </c>
      <c r="I36" s="140"/>
      <c r="J36" s="134"/>
    </row>
    <row r="37" spans="1:10" s="66" customFormat="1" ht="96" customHeight="1">
      <c r="A37" s="65" t="s">
        <v>93</v>
      </c>
      <c r="B37" s="72" t="s">
        <v>88</v>
      </c>
      <c r="C37" s="65" t="s">
        <v>23</v>
      </c>
      <c r="D37" s="65" t="s">
        <v>89</v>
      </c>
      <c r="E37" s="19">
        <v>2178</v>
      </c>
      <c r="F37" s="25"/>
      <c r="G37" s="19">
        <v>2178</v>
      </c>
      <c r="H37" s="19"/>
      <c r="I37" s="93" t="s">
        <v>91</v>
      </c>
      <c r="J37" s="72" t="s">
        <v>90</v>
      </c>
    </row>
    <row r="38" spans="1:13" s="68" customFormat="1" ht="15.75" customHeight="1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67"/>
      <c r="L38" s="67"/>
      <c r="M38" s="67"/>
    </row>
    <row r="39" spans="1:10" s="66" customFormat="1" ht="165.75">
      <c r="A39" s="65" t="s">
        <v>96</v>
      </c>
      <c r="B39" s="107" t="s">
        <v>71</v>
      </c>
      <c r="C39" s="65" t="s">
        <v>23</v>
      </c>
      <c r="D39" s="65" t="s">
        <v>20</v>
      </c>
      <c r="E39" s="19">
        <v>998.7</v>
      </c>
      <c r="F39" s="25"/>
      <c r="G39" s="19"/>
      <c r="H39" s="19">
        <v>998.7</v>
      </c>
      <c r="I39" s="93" t="s">
        <v>73</v>
      </c>
      <c r="J39" s="72" t="s">
        <v>85</v>
      </c>
    </row>
    <row r="40" spans="1:10" s="66" customFormat="1" ht="93.75" customHeight="1">
      <c r="A40" s="65" t="s">
        <v>110</v>
      </c>
      <c r="B40" s="107" t="s">
        <v>109</v>
      </c>
      <c r="C40" s="65" t="s">
        <v>23</v>
      </c>
      <c r="D40" s="65" t="s">
        <v>20</v>
      </c>
      <c r="E40" s="19">
        <v>4000</v>
      </c>
      <c r="F40" s="25"/>
      <c r="G40" s="19"/>
      <c r="H40" s="19">
        <v>4000</v>
      </c>
      <c r="I40" s="93" t="s">
        <v>73</v>
      </c>
      <c r="J40" s="72" t="s">
        <v>111</v>
      </c>
    </row>
    <row r="41" spans="1:13" ht="23.25" customHeight="1">
      <c r="A41" s="88"/>
      <c r="B41" s="81" t="s">
        <v>11</v>
      </c>
      <c r="C41" s="74"/>
      <c r="D41" s="65"/>
      <c r="E41" s="16">
        <f>E39+E37+E34+E31+E30+E28+E40</f>
        <v>39432.3</v>
      </c>
      <c r="F41" s="16">
        <f>F39+F37+F34+F31+F30+F28+F40</f>
        <v>0</v>
      </c>
      <c r="G41" s="16">
        <f>G39+G37+G34+G31+G30+G28+G40</f>
        <v>17062</v>
      </c>
      <c r="H41" s="16">
        <f>H39+H37+H34+H31+H30+H28+H40</f>
        <v>22370.3</v>
      </c>
      <c r="I41" s="102"/>
      <c r="J41" s="89"/>
      <c r="K41" s="66"/>
      <c r="L41" s="66"/>
      <c r="M41" s="66"/>
    </row>
    <row r="42" spans="1:13" ht="15.75" customHeight="1">
      <c r="A42" s="133" t="s">
        <v>21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66"/>
      <c r="L42" s="66"/>
      <c r="M42" s="66"/>
    </row>
    <row r="43" spans="1:13" ht="156" customHeight="1">
      <c r="A43" s="88" t="s">
        <v>18</v>
      </c>
      <c r="B43" s="109" t="s">
        <v>84</v>
      </c>
      <c r="C43" s="65" t="s">
        <v>23</v>
      </c>
      <c r="D43" s="65" t="s">
        <v>24</v>
      </c>
      <c r="E43" s="16">
        <f>F43+G43+H43</f>
        <v>4970</v>
      </c>
      <c r="F43" s="19">
        <v>1827.4</v>
      </c>
      <c r="G43" s="19">
        <v>1180.8</v>
      </c>
      <c r="H43" s="19">
        <v>1961.8</v>
      </c>
      <c r="I43" s="84" t="s">
        <v>74</v>
      </c>
      <c r="J43" s="72" t="s">
        <v>94</v>
      </c>
      <c r="K43" s="66"/>
      <c r="L43" s="66"/>
      <c r="M43" s="66"/>
    </row>
    <row r="44" spans="1:13" ht="15" customHeight="1">
      <c r="A44" s="88"/>
      <c r="B44" s="75" t="s">
        <v>12</v>
      </c>
      <c r="C44" s="74"/>
      <c r="D44" s="65"/>
      <c r="E44" s="16">
        <f>F44+G44+H44</f>
        <v>4970</v>
      </c>
      <c r="F44" s="16">
        <f>F43</f>
        <v>1827.4</v>
      </c>
      <c r="G44" s="16">
        <f>G43</f>
        <v>1180.8</v>
      </c>
      <c r="H44" s="16">
        <v>1961.8</v>
      </c>
      <c r="I44" s="80"/>
      <c r="J44" s="74"/>
      <c r="K44" s="66"/>
      <c r="L44" s="66"/>
      <c r="M44" s="66"/>
    </row>
    <row r="45" spans="1:10" s="66" customFormat="1" ht="15.75">
      <c r="A45" s="88"/>
      <c r="B45" s="69" t="s">
        <v>31</v>
      </c>
      <c r="C45" s="82"/>
      <c r="D45" s="65"/>
      <c r="E45" s="16">
        <f>F45+G45+H45</f>
        <v>88405.1</v>
      </c>
      <c r="F45" s="16">
        <f>F44+F41+F25+F18</f>
        <v>18817.699999999997</v>
      </c>
      <c r="G45" s="16">
        <f>G44+G41+G25+G18</f>
        <v>27139.1</v>
      </c>
      <c r="H45" s="16">
        <f>H44+H41+H25+H18</f>
        <v>42448.3</v>
      </c>
      <c r="I45" s="80"/>
      <c r="J45" s="90"/>
    </row>
    <row r="46" spans="1:10" s="66" customFormat="1" ht="14.25">
      <c r="A46" s="91"/>
      <c r="B46" s="83" t="s">
        <v>63</v>
      </c>
      <c r="C46" s="65" t="s">
        <v>32</v>
      </c>
      <c r="D46" s="65"/>
      <c r="E46" s="16">
        <f>F46+G46+H46</f>
        <v>35213</v>
      </c>
      <c r="F46" s="16">
        <f>F35+F32+F21</f>
        <v>8460</v>
      </c>
      <c r="G46" s="16">
        <f>G35+G32+G21</f>
        <v>16753</v>
      </c>
      <c r="H46" s="16">
        <f>H35+H32+H21</f>
        <v>10000</v>
      </c>
      <c r="I46" s="80"/>
      <c r="J46" s="72"/>
    </row>
    <row r="47" spans="1:13" ht="25.5">
      <c r="A47" s="99"/>
      <c r="B47" s="25"/>
      <c r="C47" s="65" t="s">
        <v>23</v>
      </c>
      <c r="D47" s="25"/>
      <c r="E47" s="80">
        <f>E44+E40+E39+E37+E36+E33+E30+E28+E22+E17+E16+E23+E24</f>
        <v>53192.1</v>
      </c>
      <c r="F47" s="80">
        <f>F44+F40+F39+F37+F36+F33+F30+F28+F22+F17+F16+F23+F24</f>
        <v>10357.7</v>
      </c>
      <c r="G47" s="80">
        <f>G44+G40+G39+G37+G36+G33+G30+G28+G22+G17+G16+G23+G24</f>
        <v>10386.099999999999</v>
      </c>
      <c r="H47" s="80">
        <f>H44+H40+H39+H37+H36+H33+H30+H28+H22+H17+H16+H23+H24</f>
        <v>32448.3</v>
      </c>
      <c r="I47" s="80"/>
      <c r="J47" s="25"/>
      <c r="K47" s="66"/>
      <c r="L47" s="66"/>
      <c r="M47" s="66"/>
    </row>
    <row r="48" spans="2:9" s="101" customFormat="1" ht="18.75">
      <c r="B48" s="94" t="s">
        <v>67</v>
      </c>
      <c r="C48" s="105"/>
      <c r="D48" s="105"/>
      <c r="E48" s="105"/>
      <c r="F48" s="105"/>
      <c r="G48" s="105"/>
      <c r="H48" s="105"/>
      <c r="I48" s="105"/>
    </row>
    <row r="49" spans="2:9" s="101" customFormat="1" ht="18.75">
      <c r="B49" s="95" t="s">
        <v>68</v>
      </c>
      <c r="I49" s="105"/>
    </row>
    <row r="50" spans="2:10" s="101" customFormat="1" ht="18.75">
      <c r="B50" s="96" t="s">
        <v>69</v>
      </c>
      <c r="C50" s="96"/>
      <c r="D50" s="96"/>
      <c r="E50" s="96"/>
      <c r="F50" s="96"/>
      <c r="H50" s="96"/>
      <c r="J50" s="96" t="s">
        <v>70</v>
      </c>
    </row>
    <row r="51" spans="2:10" ht="15.75">
      <c r="B51" s="87"/>
      <c r="C51" s="87"/>
      <c r="D51" s="87"/>
      <c r="E51" s="87"/>
      <c r="F51" s="87"/>
      <c r="G51" s="86"/>
      <c r="H51" s="87"/>
      <c r="I51" s="86"/>
      <c r="J51" s="87"/>
    </row>
    <row r="52" ht="12.75">
      <c r="B52" s="106" t="s">
        <v>78</v>
      </c>
    </row>
    <row r="53" ht="12.75">
      <c r="B53" s="106" t="s">
        <v>79</v>
      </c>
    </row>
    <row r="55" spans="2:11" ht="62.25" customHeight="1">
      <c r="B55" s="116" t="s">
        <v>112</v>
      </c>
      <c r="G55" s="146"/>
      <c r="H55" s="146"/>
      <c r="I55" s="146"/>
      <c r="J55" s="146"/>
      <c r="K55" s="146"/>
    </row>
    <row r="56" spans="2:11" ht="15.75">
      <c r="B56" s="116"/>
      <c r="G56" s="147"/>
      <c r="H56" s="147"/>
      <c r="I56" s="147"/>
      <c r="J56" s="147"/>
      <c r="K56" s="147"/>
    </row>
    <row r="57" spans="2:11" ht="15.75">
      <c r="B57" s="116"/>
      <c r="G57" s="146"/>
      <c r="H57" s="146"/>
      <c r="I57" s="146"/>
      <c r="J57" s="146"/>
      <c r="K57" s="146"/>
    </row>
    <row r="58" spans="2:11" ht="15.75" hidden="1">
      <c r="B58" s="116"/>
      <c r="G58" s="117"/>
      <c r="H58" s="118"/>
      <c r="I58" s="119"/>
      <c r="J58" s="145"/>
      <c r="K58" s="145"/>
    </row>
    <row r="59" spans="2:11" ht="15.75" hidden="1">
      <c r="B59" s="116"/>
      <c r="G59" s="117"/>
      <c r="H59" s="118"/>
      <c r="I59" s="119"/>
      <c r="J59" s="145"/>
      <c r="K59" s="145"/>
    </row>
    <row r="60" spans="2:11" ht="15.75" hidden="1">
      <c r="B60" s="116"/>
      <c r="G60" s="117"/>
      <c r="H60" s="118"/>
      <c r="I60" s="119"/>
      <c r="J60" s="145"/>
      <c r="K60" s="145"/>
    </row>
    <row r="61" spans="2:11" ht="15.75">
      <c r="B61" s="116"/>
      <c r="G61" s="146"/>
      <c r="H61" s="146"/>
      <c r="I61" s="146"/>
      <c r="J61" s="146"/>
      <c r="K61" s="146"/>
    </row>
  </sheetData>
  <mergeCells count="36">
    <mergeCell ref="J59:K59"/>
    <mergeCell ref="J60:K60"/>
    <mergeCell ref="G61:K61"/>
    <mergeCell ref="B8:I8"/>
    <mergeCell ref="G55:K55"/>
    <mergeCell ref="G56:K56"/>
    <mergeCell ref="G57:K57"/>
    <mergeCell ref="J58:K58"/>
    <mergeCell ref="I34:I36"/>
    <mergeCell ref="A27:J27"/>
    <mergeCell ref="A42:J42"/>
    <mergeCell ref="J34:J36"/>
    <mergeCell ref="A31:A33"/>
    <mergeCell ref="A34:A36"/>
    <mergeCell ref="B34:B36"/>
    <mergeCell ref="D34:D36"/>
    <mergeCell ref="B31:B33"/>
    <mergeCell ref="D31:D33"/>
    <mergeCell ref="J31:J33"/>
    <mergeCell ref="I31:I33"/>
    <mergeCell ref="A9:J9"/>
    <mergeCell ref="A12:A13"/>
    <mergeCell ref="B12:B13"/>
    <mergeCell ref="C12:C13"/>
    <mergeCell ref="D12:D13"/>
    <mergeCell ref="E12:E13"/>
    <mergeCell ref="F12:H12"/>
    <mergeCell ref="J12:J13"/>
    <mergeCell ref="I12:I13"/>
    <mergeCell ref="A15:J15"/>
    <mergeCell ref="A19:J19"/>
    <mergeCell ref="J20:J22"/>
    <mergeCell ref="A20:A22"/>
    <mergeCell ref="B20:B22"/>
    <mergeCell ref="D20:D22"/>
    <mergeCell ref="I20:I22"/>
  </mergeCells>
  <printOptions horizontalCentered="1"/>
  <pageMargins left="0.4330708661417323" right="0.35433070866141736" top="0.9055118110236221" bottom="0.7874015748031497" header="0.2362204724409449" footer="0.3937007874015748"/>
  <pageSetup horizontalDpi="600" verticalDpi="600" orientation="landscape" paperSize="9" scale="76" r:id="rId1"/>
  <rowBreaks count="1" manualBreakCount="1">
    <brk id="3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SheetLayoutView="100" zoomScalePageLayoutView="0" workbookViewId="0" topLeftCell="A1">
      <selection activeCell="B29" sqref="B29"/>
    </sheetView>
  </sheetViews>
  <sheetFormatPr defaultColWidth="9.00390625" defaultRowHeight="12.75"/>
  <cols>
    <col min="1" max="1" width="4.875" style="5" customWidth="1"/>
    <col min="2" max="2" width="42.25390625" style="5" customWidth="1"/>
    <col min="3" max="3" width="9.125" style="5" customWidth="1"/>
    <col min="4" max="4" width="13.125" style="5" customWidth="1"/>
    <col min="5" max="5" width="12.875" style="5" customWidth="1"/>
    <col min="6" max="6" width="8.625" style="5" customWidth="1"/>
    <col min="7" max="7" width="9.00390625" style="5" customWidth="1"/>
    <col min="8" max="8" width="8.625" style="5" customWidth="1"/>
    <col min="9" max="9" width="9.00390625" style="5" customWidth="1"/>
    <col min="10" max="10" width="8.375" style="5" customWidth="1"/>
    <col min="11" max="11" width="10.00390625" style="5" customWidth="1"/>
    <col min="12" max="16384" width="9.125" style="5" customWidth="1"/>
  </cols>
  <sheetData>
    <row r="1" spans="2:11" ht="15.75">
      <c r="B1" s="116" t="s">
        <v>112</v>
      </c>
      <c r="G1" s="146" t="s">
        <v>117</v>
      </c>
      <c r="H1" s="146"/>
      <c r="I1" s="146"/>
      <c r="J1" s="146"/>
      <c r="K1" s="146"/>
    </row>
    <row r="2" spans="2:11" ht="15.75">
      <c r="B2" s="116"/>
      <c r="G2" s="147" t="s">
        <v>118</v>
      </c>
      <c r="H2" s="147"/>
      <c r="I2" s="147"/>
      <c r="J2" s="147"/>
      <c r="K2" s="147"/>
    </row>
    <row r="3" spans="2:11" ht="15.75">
      <c r="B3" s="116"/>
      <c r="G3" s="146" t="s">
        <v>113</v>
      </c>
      <c r="H3" s="146"/>
      <c r="I3" s="146"/>
      <c r="J3" s="146"/>
      <c r="K3" s="146"/>
    </row>
    <row r="4" spans="2:11" ht="15.75" hidden="1">
      <c r="B4" s="116"/>
      <c r="G4" s="117"/>
      <c r="H4" s="118"/>
      <c r="I4" s="119"/>
      <c r="J4" s="145"/>
      <c r="K4" s="145"/>
    </row>
    <row r="5" spans="2:11" ht="15.75" hidden="1">
      <c r="B5" s="116"/>
      <c r="G5" s="117"/>
      <c r="H5" s="118"/>
      <c r="I5" s="119"/>
      <c r="J5" s="145"/>
      <c r="K5" s="145"/>
    </row>
    <row r="6" spans="2:11" ht="15.75" hidden="1">
      <c r="B6" s="116"/>
      <c r="G6" s="117"/>
      <c r="H6" s="118"/>
      <c r="I6" s="119"/>
      <c r="J6" s="145"/>
      <c r="K6" s="145"/>
    </row>
    <row r="7" spans="2:11" ht="15.75">
      <c r="B7" s="116"/>
      <c r="G7" s="146" t="s">
        <v>119</v>
      </c>
      <c r="H7" s="146"/>
      <c r="I7" s="146"/>
      <c r="J7" s="146"/>
      <c r="K7" s="146"/>
    </row>
    <row r="8" spans="2:11" ht="15.75">
      <c r="B8" s="116"/>
      <c r="G8" s="124"/>
      <c r="H8" s="148" t="s">
        <v>120</v>
      </c>
      <c r="I8" s="148"/>
      <c r="J8" s="148"/>
      <c r="K8" s="148"/>
    </row>
    <row r="9" spans="1:11" ht="19.5" customHeight="1">
      <c r="A9" s="100"/>
      <c r="B9" s="149" t="s">
        <v>121</v>
      </c>
      <c r="C9" s="149"/>
      <c r="D9" s="149"/>
      <c r="E9" s="149"/>
      <c r="F9" s="149"/>
      <c r="G9" s="149"/>
      <c r="H9" s="149"/>
      <c r="I9" s="149"/>
      <c r="J9" s="149"/>
      <c r="K9" s="100"/>
    </row>
    <row r="10" spans="1:11" ht="18.75">
      <c r="A10" s="100"/>
      <c r="B10" s="149" t="s">
        <v>122</v>
      </c>
      <c r="C10" s="149"/>
      <c r="D10" s="149"/>
      <c r="E10" s="149"/>
      <c r="F10" s="149"/>
      <c r="G10" s="149"/>
      <c r="H10" s="149"/>
      <c r="I10" s="149"/>
      <c r="J10" s="149"/>
      <c r="K10" s="100"/>
    </row>
    <row r="11" spans="1:11" s="152" customFormat="1" ht="37.5" customHeight="1">
      <c r="A11" s="150"/>
      <c r="B11" s="151" t="s">
        <v>123</v>
      </c>
      <c r="C11" s="151"/>
      <c r="D11" s="151"/>
      <c r="E11" s="151"/>
      <c r="F11" s="151"/>
      <c r="G11" s="151"/>
      <c r="H11" s="151"/>
      <c r="I11" s="151"/>
      <c r="J11" s="151"/>
      <c r="K11" s="150"/>
    </row>
    <row r="12" spans="2:10" ht="10.5" customHeight="1"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1" ht="23.25" customHeight="1">
      <c r="A13" s="137" t="s">
        <v>26</v>
      </c>
      <c r="B13" s="137" t="s">
        <v>124</v>
      </c>
      <c r="C13" s="137" t="s">
        <v>125</v>
      </c>
      <c r="D13" s="137" t="s">
        <v>126</v>
      </c>
      <c r="E13" s="137" t="s">
        <v>127</v>
      </c>
      <c r="F13" s="137" t="s">
        <v>128</v>
      </c>
      <c r="G13" s="137"/>
      <c r="H13" s="137" t="s">
        <v>129</v>
      </c>
      <c r="I13" s="137"/>
      <c r="J13" s="137"/>
      <c r="K13" s="137"/>
    </row>
    <row r="14" spans="1:14" ht="17.25" customHeight="1">
      <c r="A14" s="154"/>
      <c r="B14" s="137"/>
      <c r="C14" s="154"/>
      <c r="D14" s="137"/>
      <c r="E14" s="154"/>
      <c r="F14" s="137" t="s">
        <v>130</v>
      </c>
      <c r="G14" s="137" t="s">
        <v>131</v>
      </c>
      <c r="H14" s="137" t="s">
        <v>132</v>
      </c>
      <c r="I14" s="137" t="s">
        <v>133</v>
      </c>
      <c r="J14" s="137"/>
      <c r="K14" s="137"/>
      <c r="L14" s="66"/>
      <c r="M14" s="66"/>
      <c r="N14" s="66"/>
    </row>
    <row r="15" spans="1:14" ht="29.25" customHeight="1">
      <c r="A15" s="154"/>
      <c r="B15" s="137"/>
      <c r="C15" s="154"/>
      <c r="D15" s="154"/>
      <c r="E15" s="154"/>
      <c r="F15" s="137"/>
      <c r="G15" s="137"/>
      <c r="H15" s="137"/>
      <c r="I15" s="112" t="s">
        <v>6</v>
      </c>
      <c r="J15" s="112" t="s">
        <v>22</v>
      </c>
      <c r="K15" s="112" t="s">
        <v>20</v>
      </c>
      <c r="L15" s="66"/>
      <c r="M15" s="155"/>
      <c r="N15" s="66"/>
    </row>
    <row r="16" spans="1:14" s="68" customFormat="1" ht="18" customHeight="1">
      <c r="A16" s="112">
        <v>1</v>
      </c>
      <c r="B16" s="112">
        <v>2</v>
      </c>
      <c r="C16" s="112">
        <v>3</v>
      </c>
      <c r="D16" s="112">
        <v>4</v>
      </c>
      <c r="E16" s="112">
        <v>5</v>
      </c>
      <c r="F16" s="112">
        <v>6</v>
      </c>
      <c r="G16" s="112">
        <v>7</v>
      </c>
      <c r="H16" s="112">
        <v>8</v>
      </c>
      <c r="I16" s="112">
        <v>9</v>
      </c>
      <c r="J16" s="112">
        <v>10</v>
      </c>
      <c r="K16" s="112">
        <v>11</v>
      </c>
      <c r="L16" s="67"/>
      <c r="M16" s="155"/>
      <c r="N16" s="67"/>
    </row>
    <row r="17" spans="1:14" s="71" customFormat="1" ht="15" customHeight="1">
      <c r="A17" s="156" t="s">
        <v>13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70"/>
      <c r="M17" s="155"/>
      <c r="N17" s="70"/>
    </row>
    <row r="18" spans="1:14" ht="39" customHeight="1">
      <c r="A18" s="157" t="s">
        <v>14</v>
      </c>
      <c r="B18" s="72" t="s">
        <v>134</v>
      </c>
      <c r="C18" s="112">
        <v>2011</v>
      </c>
      <c r="D18" s="112"/>
      <c r="E18" s="112" t="s">
        <v>135</v>
      </c>
      <c r="F18" s="158"/>
      <c r="G18" s="159">
        <f>H18</f>
        <v>6930.5</v>
      </c>
      <c r="H18" s="159">
        <f>I18+J18+K18</f>
        <v>6930.5</v>
      </c>
      <c r="I18" s="159">
        <v>6930.5</v>
      </c>
      <c r="J18" s="112"/>
      <c r="K18" s="112"/>
      <c r="L18" s="66"/>
      <c r="M18" s="155"/>
      <c r="N18" s="66"/>
    </row>
    <row r="19" spans="1:14" ht="39.75" customHeight="1">
      <c r="A19" s="160" t="s">
        <v>15</v>
      </c>
      <c r="B19" s="72" t="s">
        <v>136</v>
      </c>
      <c r="C19" s="112">
        <v>2013</v>
      </c>
      <c r="D19" s="112" t="s">
        <v>137</v>
      </c>
      <c r="E19" s="112" t="s">
        <v>135</v>
      </c>
      <c r="F19" s="161"/>
      <c r="G19" s="159">
        <v>60149.7</v>
      </c>
      <c r="H19" s="112">
        <f>J19+K19+I19</f>
        <v>16414.9</v>
      </c>
      <c r="I19" s="112"/>
      <c r="J19" s="112"/>
      <c r="K19" s="159">
        <v>16414.9</v>
      </c>
      <c r="L19" s="66"/>
      <c r="M19" s="155"/>
      <c r="N19" s="66"/>
    </row>
    <row r="20" spans="1:16" s="152" customFormat="1" ht="15.75" customHeight="1">
      <c r="A20" s="162"/>
      <c r="B20" s="163" t="s">
        <v>10</v>
      </c>
      <c r="C20" s="164"/>
      <c r="D20" s="164"/>
      <c r="E20" s="165"/>
      <c r="F20" s="166"/>
      <c r="G20" s="167">
        <f>SUM(G18:G19)</f>
        <v>67080.2</v>
      </c>
      <c r="H20" s="168">
        <f>SUM(H18:H19)</f>
        <v>23345.4</v>
      </c>
      <c r="I20" s="168">
        <f>SUM(I18:I19)</f>
        <v>6930.5</v>
      </c>
      <c r="J20" s="168">
        <f>SUM(J18:J19)</f>
        <v>0</v>
      </c>
      <c r="K20" s="168">
        <f>SUM(K18:K19)</f>
        <v>16414.9</v>
      </c>
      <c r="L20" s="199"/>
      <c r="M20" s="155"/>
      <c r="N20" s="61"/>
      <c r="O20" s="61"/>
      <c r="P20" s="61"/>
    </row>
    <row r="21" spans="1:16" ht="11.25" customHeight="1">
      <c r="A21" s="156" t="s">
        <v>138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66"/>
      <c r="M21" s="155"/>
      <c r="N21" s="66"/>
      <c r="O21" s="66"/>
      <c r="P21" s="66"/>
    </row>
    <row r="22" spans="1:16" ht="36.75" customHeight="1">
      <c r="A22" s="157" t="s">
        <v>80</v>
      </c>
      <c r="B22" s="175" t="s">
        <v>139</v>
      </c>
      <c r="C22" s="112" t="s">
        <v>140</v>
      </c>
      <c r="D22" s="112" t="s">
        <v>141</v>
      </c>
      <c r="E22" s="112" t="s">
        <v>135</v>
      </c>
      <c r="F22" s="169"/>
      <c r="G22" s="159">
        <v>25267.2</v>
      </c>
      <c r="H22" s="159">
        <f>I22+J22+K22</f>
        <v>18956.1</v>
      </c>
      <c r="I22" s="159">
        <v>10059.8</v>
      </c>
      <c r="J22" s="159">
        <v>8896.3</v>
      </c>
      <c r="K22" s="159"/>
      <c r="L22" s="66"/>
      <c r="M22" s="66"/>
      <c r="N22" s="66"/>
      <c r="O22" s="66"/>
      <c r="P22" s="66"/>
    </row>
    <row r="23" spans="1:16" ht="66" customHeight="1">
      <c r="A23" s="157" t="s">
        <v>101</v>
      </c>
      <c r="B23" s="72" t="s">
        <v>142</v>
      </c>
      <c r="C23" s="112">
        <v>2013</v>
      </c>
      <c r="D23" s="112"/>
      <c r="E23" s="112" t="s">
        <v>135</v>
      </c>
      <c r="F23" s="169"/>
      <c r="G23" s="159">
        <v>288.7</v>
      </c>
      <c r="H23" s="159">
        <v>288.7</v>
      </c>
      <c r="I23" s="159"/>
      <c r="J23" s="159"/>
      <c r="K23" s="19">
        <v>288.7</v>
      </c>
      <c r="L23" s="66"/>
      <c r="M23" s="66"/>
      <c r="N23" s="66"/>
      <c r="O23" s="66"/>
      <c r="P23" s="66"/>
    </row>
    <row r="24" spans="1:16" ht="51" customHeight="1">
      <c r="A24" s="157" t="s">
        <v>100</v>
      </c>
      <c r="B24" s="72" t="s">
        <v>143</v>
      </c>
      <c r="C24" s="112">
        <v>2013</v>
      </c>
      <c r="D24" s="112"/>
      <c r="E24" s="112" t="s">
        <v>135</v>
      </c>
      <c r="F24" s="169"/>
      <c r="G24" s="159">
        <f>H24+I24+J24</f>
        <v>1113</v>
      </c>
      <c r="H24" s="159">
        <f>I24+J24+K24</f>
        <v>1113</v>
      </c>
      <c r="I24" s="159"/>
      <c r="J24" s="159"/>
      <c r="K24" s="19">
        <v>1113</v>
      </c>
      <c r="L24" s="66"/>
      <c r="M24" s="66"/>
      <c r="N24" s="66"/>
      <c r="O24" s="66"/>
      <c r="P24" s="66"/>
    </row>
    <row r="25" spans="1:16" s="50" customFormat="1" ht="14.25" customHeight="1">
      <c r="A25" s="162"/>
      <c r="B25" s="163" t="s">
        <v>82</v>
      </c>
      <c r="C25" s="164"/>
      <c r="D25" s="164"/>
      <c r="E25" s="165"/>
      <c r="F25" s="166"/>
      <c r="G25" s="168">
        <f>SUM(G22:G24)</f>
        <v>26668.9</v>
      </c>
      <c r="H25" s="168">
        <f>SUM(H22:H24)</f>
        <v>20357.8</v>
      </c>
      <c r="I25" s="168">
        <f>SUM(I22:I24)</f>
        <v>10059.8</v>
      </c>
      <c r="J25" s="168">
        <f>SUM(J22:J24)</f>
        <v>8896.3</v>
      </c>
      <c r="K25" s="168">
        <f>SUM(K22:K24)</f>
        <v>1401.7</v>
      </c>
      <c r="L25" s="199"/>
      <c r="M25" s="61"/>
      <c r="N25" s="61"/>
      <c r="O25" s="61"/>
      <c r="P25" s="61"/>
    </row>
    <row r="26" spans="1:16" ht="12.75" customHeight="1">
      <c r="A26" s="170" t="s">
        <v>144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66"/>
      <c r="M26" s="66"/>
      <c r="N26" s="66"/>
      <c r="O26" s="66"/>
      <c r="P26" s="66"/>
    </row>
    <row r="27" spans="1:11" ht="12.75" customHeight="1">
      <c r="A27" s="171"/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ht="12.75" customHeight="1">
      <c r="A28" s="91" t="s">
        <v>16</v>
      </c>
      <c r="B28" s="172" t="s">
        <v>145</v>
      </c>
      <c r="C28" s="173"/>
      <c r="D28" s="173"/>
      <c r="E28" s="174"/>
      <c r="F28" s="171"/>
      <c r="G28" s="171"/>
      <c r="H28" s="171"/>
      <c r="I28" s="171"/>
      <c r="J28" s="171"/>
      <c r="K28" s="171"/>
    </row>
    <row r="29" spans="1:11" ht="36">
      <c r="A29" s="157" t="s">
        <v>17</v>
      </c>
      <c r="B29" s="175" t="s">
        <v>146</v>
      </c>
      <c r="C29" s="112" t="s">
        <v>147</v>
      </c>
      <c r="D29" s="112" t="s">
        <v>148</v>
      </c>
      <c r="E29" s="112" t="s">
        <v>135</v>
      </c>
      <c r="F29" s="161"/>
      <c r="G29" s="159">
        <v>13960</v>
      </c>
      <c r="H29" s="168">
        <f>I29+J29+K29</f>
        <v>1809</v>
      </c>
      <c r="I29" s="112"/>
      <c r="J29" s="159">
        <v>1809</v>
      </c>
      <c r="K29" s="159">
        <v>0</v>
      </c>
    </row>
    <row r="30" spans="1:13" ht="60">
      <c r="A30" s="157" t="s">
        <v>34</v>
      </c>
      <c r="B30" s="175" t="s">
        <v>65</v>
      </c>
      <c r="C30" s="112" t="s">
        <v>147</v>
      </c>
      <c r="D30" s="112" t="s">
        <v>149</v>
      </c>
      <c r="E30" s="112" t="s">
        <v>135</v>
      </c>
      <c r="F30" s="161"/>
      <c r="G30" s="159">
        <v>30190</v>
      </c>
      <c r="H30" s="168">
        <f>I30+J30+K30</f>
        <v>29434.6</v>
      </c>
      <c r="I30" s="112"/>
      <c r="J30" s="159">
        <v>13075</v>
      </c>
      <c r="K30" s="159">
        <v>16359.6</v>
      </c>
      <c r="M30" s="176"/>
    </row>
    <row r="31" spans="1:11" ht="76.5">
      <c r="A31" s="160" t="s">
        <v>92</v>
      </c>
      <c r="B31" s="72" t="s">
        <v>88</v>
      </c>
      <c r="C31" s="112"/>
      <c r="D31" s="112"/>
      <c r="E31" s="112"/>
      <c r="F31" s="161"/>
      <c r="G31" s="159">
        <v>2950</v>
      </c>
      <c r="H31" s="168">
        <v>2178</v>
      </c>
      <c r="I31" s="112"/>
      <c r="J31" s="159">
        <v>2178</v>
      </c>
      <c r="K31" s="25"/>
    </row>
    <row r="32" spans="1:12" s="152" customFormat="1" ht="14.25" customHeight="1">
      <c r="A32" s="162"/>
      <c r="B32" s="163" t="s">
        <v>11</v>
      </c>
      <c r="C32" s="164"/>
      <c r="D32" s="164"/>
      <c r="E32" s="165"/>
      <c r="F32" s="166"/>
      <c r="G32" s="168">
        <f>G31+G30+G29</f>
        <v>47100</v>
      </c>
      <c r="H32" s="168">
        <f>H31+H30+H29</f>
        <v>33421.6</v>
      </c>
      <c r="I32" s="168">
        <f>I31+I30+I29</f>
        <v>0</v>
      </c>
      <c r="J32" s="168">
        <f>J31+J30+J29</f>
        <v>17062</v>
      </c>
      <c r="K32" s="168">
        <f>K31+K30+K29</f>
        <v>16359.6</v>
      </c>
      <c r="L32" s="177">
        <f>SUM(J32:K32)</f>
        <v>33421.6</v>
      </c>
    </row>
    <row r="33" spans="1:11" ht="12.75" customHeight="1">
      <c r="A33" s="178" t="s">
        <v>150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</row>
    <row r="34" spans="1:11" s="66" customFormat="1" ht="15" customHeight="1">
      <c r="A34" s="157" t="s">
        <v>18</v>
      </c>
      <c r="B34" s="179" t="s">
        <v>151</v>
      </c>
      <c r="C34" s="180"/>
      <c r="D34" s="180"/>
      <c r="E34" s="180"/>
      <c r="F34" s="180"/>
      <c r="G34" s="180"/>
      <c r="H34" s="180"/>
      <c r="I34" s="180"/>
      <c r="J34" s="180"/>
      <c r="K34" s="180"/>
    </row>
    <row r="35" spans="1:13" s="66" customFormat="1" ht="51" customHeight="1">
      <c r="A35" s="157" t="s">
        <v>152</v>
      </c>
      <c r="B35" s="111" t="s">
        <v>153</v>
      </c>
      <c r="C35" s="112">
        <v>2011</v>
      </c>
      <c r="D35" s="112"/>
      <c r="E35" s="112" t="s">
        <v>135</v>
      </c>
      <c r="F35" s="161"/>
      <c r="G35" s="112">
        <v>710.3</v>
      </c>
      <c r="H35" s="112">
        <v>710.3</v>
      </c>
      <c r="I35" s="159">
        <v>710.3</v>
      </c>
      <c r="J35" s="112"/>
      <c r="K35" s="112"/>
      <c r="M35" s="181"/>
    </row>
    <row r="36" spans="1:11" ht="36" customHeight="1">
      <c r="A36" s="157" t="s">
        <v>154</v>
      </c>
      <c r="B36" s="111" t="s">
        <v>155</v>
      </c>
      <c r="C36" s="112">
        <v>2011</v>
      </c>
      <c r="D36" s="112"/>
      <c r="E36" s="112" t="s">
        <v>135</v>
      </c>
      <c r="F36" s="161"/>
      <c r="G36" s="112">
        <v>304.6</v>
      </c>
      <c r="H36" s="112">
        <v>304.6</v>
      </c>
      <c r="I36" s="112">
        <v>304.6</v>
      </c>
      <c r="J36" s="112"/>
      <c r="K36" s="112"/>
    </row>
    <row r="37" spans="1:14" ht="38.25" customHeight="1">
      <c r="A37" s="157" t="s">
        <v>156</v>
      </c>
      <c r="B37" s="111" t="s">
        <v>157</v>
      </c>
      <c r="C37" s="112">
        <v>2011</v>
      </c>
      <c r="D37" s="112"/>
      <c r="E37" s="112" t="s">
        <v>135</v>
      </c>
      <c r="F37" s="158"/>
      <c r="G37" s="159">
        <v>812.5</v>
      </c>
      <c r="H37" s="159">
        <v>812.5</v>
      </c>
      <c r="I37" s="159">
        <v>812.5</v>
      </c>
      <c r="J37" s="112"/>
      <c r="K37" s="112"/>
      <c r="M37" s="177"/>
      <c r="N37" s="66"/>
    </row>
    <row r="38" spans="1:11" ht="48">
      <c r="A38" s="157" t="s">
        <v>158</v>
      </c>
      <c r="B38" s="111" t="s">
        <v>159</v>
      </c>
      <c r="C38" s="112">
        <v>2012</v>
      </c>
      <c r="D38" s="112"/>
      <c r="E38" s="112" t="s">
        <v>135</v>
      </c>
      <c r="F38" s="169"/>
      <c r="G38" s="182">
        <v>1180.8</v>
      </c>
      <c r="H38" s="159">
        <f>I38+J38+K38</f>
        <v>1180.8</v>
      </c>
      <c r="I38" s="157"/>
      <c r="J38" s="182">
        <v>1180.8</v>
      </c>
      <c r="K38" s="112"/>
    </row>
    <row r="39" spans="1:11" ht="156" customHeight="1">
      <c r="A39" s="157" t="s">
        <v>160</v>
      </c>
      <c r="B39" s="165" t="s">
        <v>161</v>
      </c>
      <c r="C39" s="112">
        <v>2013</v>
      </c>
      <c r="D39" s="112"/>
      <c r="E39" s="112" t="s">
        <v>135</v>
      </c>
      <c r="F39" s="169"/>
      <c r="G39" s="182">
        <v>232.2</v>
      </c>
      <c r="H39" s="159">
        <v>232.2</v>
      </c>
      <c r="I39" s="157"/>
      <c r="J39" s="182"/>
      <c r="K39" s="183">
        <v>232.2</v>
      </c>
    </row>
    <row r="40" spans="1:11" ht="156.75" customHeight="1">
      <c r="A40" s="157" t="s">
        <v>162</v>
      </c>
      <c r="B40" s="163" t="s">
        <v>163</v>
      </c>
      <c r="C40" s="112">
        <v>2013</v>
      </c>
      <c r="D40" s="164"/>
      <c r="E40" s="112" t="s">
        <v>135</v>
      </c>
      <c r="F40" s="169"/>
      <c r="G40" s="182">
        <v>1729.6</v>
      </c>
      <c r="H40" s="159">
        <v>1729.6</v>
      </c>
      <c r="I40" s="157"/>
      <c r="J40" s="182"/>
      <c r="K40" s="112">
        <v>1729.6</v>
      </c>
    </row>
    <row r="41" spans="1:11" s="61" customFormat="1" ht="15" customHeight="1">
      <c r="A41" s="162"/>
      <c r="B41" s="163" t="s">
        <v>12</v>
      </c>
      <c r="C41" s="164"/>
      <c r="D41" s="165"/>
      <c r="E41" s="165"/>
      <c r="F41" s="166"/>
      <c r="G41" s="168">
        <f>G38+G37+G36+G35+G39+G40</f>
        <v>4970</v>
      </c>
      <c r="H41" s="168">
        <f>H38+H37+H36+H35+H39+H40</f>
        <v>4970</v>
      </c>
      <c r="I41" s="168">
        <v>1827.4</v>
      </c>
      <c r="J41" s="168">
        <f>J38</f>
        <v>1180.8</v>
      </c>
      <c r="K41" s="168">
        <f>K39+K40</f>
        <v>1961.8</v>
      </c>
    </row>
    <row r="42" spans="1:12" s="66" customFormat="1" ht="15.75" customHeight="1">
      <c r="A42" s="157"/>
      <c r="B42" s="163" t="s">
        <v>164</v>
      </c>
      <c r="C42" s="165"/>
      <c r="D42" s="184"/>
      <c r="E42" s="185"/>
      <c r="F42" s="186"/>
      <c r="G42" s="168">
        <f>G41+G32+G25+G20</f>
        <v>145819.09999999998</v>
      </c>
      <c r="H42" s="168">
        <f>H41+H32+H25+H20</f>
        <v>82094.79999999999</v>
      </c>
      <c r="I42" s="168">
        <f>I41+I32+I25+I20</f>
        <v>18817.699999999997</v>
      </c>
      <c r="J42" s="168">
        <f>J41+J32+J25+J20</f>
        <v>27139.1</v>
      </c>
      <c r="K42" s="168">
        <f>K41+K32+K25+K20</f>
        <v>36138</v>
      </c>
      <c r="L42" s="181"/>
    </row>
    <row r="43" spans="1:11" s="66" customFormat="1" ht="15">
      <c r="A43" s="187"/>
      <c r="B43" s="188"/>
      <c r="C43" s="189"/>
      <c r="D43" s="152"/>
      <c r="E43" s="190"/>
      <c r="F43" s="191"/>
      <c r="G43" s="192"/>
      <c r="H43" s="192"/>
      <c r="I43" s="192"/>
      <c r="J43" s="192"/>
      <c r="K43" s="192"/>
    </row>
    <row r="44" spans="2:11" ht="18.75">
      <c r="B44" s="94" t="s">
        <v>67</v>
      </c>
      <c r="C44" s="152"/>
      <c r="D44" s="86"/>
      <c r="E44" s="152"/>
      <c r="F44" s="152"/>
      <c r="G44" s="152"/>
      <c r="H44" s="152"/>
      <c r="I44" s="152"/>
      <c r="K44" s="177"/>
    </row>
    <row r="45" spans="2:11" ht="13.5" customHeight="1">
      <c r="B45" s="95" t="s">
        <v>68</v>
      </c>
      <c r="C45" s="86"/>
      <c r="D45" s="87"/>
      <c r="E45" s="86"/>
      <c r="F45" s="86"/>
      <c r="G45" s="86"/>
      <c r="H45" s="86"/>
      <c r="I45" s="193"/>
      <c r="J45" s="86"/>
      <c r="K45" s="86"/>
    </row>
    <row r="46" spans="2:11" ht="15" customHeight="1">
      <c r="B46" s="96" t="s">
        <v>69</v>
      </c>
      <c r="C46" s="87"/>
      <c r="D46" s="86"/>
      <c r="E46" s="87"/>
      <c r="F46" s="87"/>
      <c r="H46" s="87"/>
      <c r="I46" s="194"/>
      <c r="J46" s="96" t="s">
        <v>70</v>
      </c>
      <c r="K46" s="86"/>
    </row>
    <row r="47" spans="2:11" ht="13.5" customHeight="1">
      <c r="B47" s="195"/>
      <c r="C47" s="86"/>
      <c r="D47" s="86"/>
      <c r="E47" s="86"/>
      <c r="F47" s="86"/>
      <c r="G47" s="86"/>
      <c r="H47" s="86"/>
      <c r="I47" s="193"/>
      <c r="J47" s="86"/>
      <c r="K47" s="86"/>
    </row>
    <row r="48" spans="2:11" ht="13.5" customHeight="1">
      <c r="B48" s="196" t="s">
        <v>165</v>
      </c>
      <c r="C48" s="86"/>
      <c r="D48" s="86"/>
      <c r="E48" s="86"/>
      <c r="F48" s="86"/>
      <c r="G48" s="86"/>
      <c r="H48" s="86"/>
      <c r="I48" s="193"/>
      <c r="J48" s="86"/>
      <c r="K48" s="86"/>
    </row>
    <row r="49" spans="2:11" ht="13.5" customHeight="1">
      <c r="B49" s="68" t="s">
        <v>79</v>
      </c>
      <c r="C49" s="86"/>
      <c r="D49" s="86"/>
      <c r="E49" s="86"/>
      <c r="F49" s="86"/>
      <c r="G49" s="86"/>
      <c r="H49" s="86"/>
      <c r="I49" s="193"/>
      <c r="J49" s="86"/>
      <c r="K49" s="86"/>
    </row>
    <row r="50" spans="2:11" ht="13.5" customHeight="1">
      <c r="B50" s="196"/>
      <c r="C50" s="86"/>
      <c r="D50" s="86"/>
      <c r="E50" s="86"/>
      <c r="F50" s="86"/>
      <c r="G50" s="86"/>
      <c r="H50" s="86"/>
      <c r="I50" s="193"/>
      <c r="J50" s="86"/>
      <c r="K50" s="86"/>
    </row>
    <row r="51" spans="3:11" ht="13.5" customHeight="1">
      <c r="C51" s="86"/>
      <c r="D51" s="86"/>
      <c r="E51" s="86"/>
      <c r="F51" s="86"/>
      <c r="G51" s="86"/>
      <c r="H51" s="86"/>
      <c r="I51" s="193"/>
      <c r="J51" s="86"/>
      <c r="K51" s="86"/>
    </row>
    <row r="52" spans="3:11" ht="13.5" customHeight="1">
      <c r="C52" s="86"/>
      <c r="E52" s="86"/>
      <c r="F52" s="86"/>
      <c r="G52" s="86"/>
      <c r="H52" s="86"/>
      <c r="I52" s="193"/>
      <c r="J52" s="86"/>
      <c r="K52" s="86"/>
    </row>
    <row r="54" ht="15">
      <c r="D54" s="86"/>
    </row>
    <row r="55" spans="3:11" ht="15.75">
      <c r="C55" s="86"/>
      <c r="E55" s="86"/>
      <c r="F55" s="86"/>
      <c r="G55" s="86"/>
      <c r="H55" s="86"/>
      <c r="I55" s="193"/>
      <c r="J55" s="86"/>
      <c r="K55" s="86"/>
    </row>
    <row r="56" ht="15.75">
      <c r="D56" s="87"/>
    </row>
    <row r="57" spans="2:11" ht="15" customHeight="1">
      <c r="B57" s="87"/>
      <c r="C57" s="87"/>
      <c r="D57" s="87"/>
      <c r="E57" s="87"/>
      <c r="F57" s="87"/>
      <c r="G57" s="87"/>
      <c r="H57" s="87"/>
      <c r="I57" s="194"/>
      <c r="J57" s="87"/>
      <c r="K57" s="86"/>
    </row>
    <row r="58" spans="2:11" ht="15" customHeight="1">
      <c r="B58" s="87"/>
      <c r="C58" s="87"/>
      <c r="D58" s="87"/>
      <c r="E58" s="87"/>
      <c r="F58" s="87"/>
      <c r="G58" s="87"/>
      <c r="H58" s="87"/>
      <c r="I58" s="194"/>
      <c r="J58" s="87"/>
      <c r="K58" s="86"/>
    </row>
    <row r="59" spans="2:11" ht="15" customHeight="1">
      <c r="B59" s="87"/>
      <c r="C59" s="87"/>
      <c r="D59" s="100"/>
      <c r="E59" s="87"/>
      <c r="F59" s="87"/>
      <c r="G59" s="87"/>
      <c r="H59" s="87"/>
      <c r="I59" s="194"/>
      <c r="J59" s="87"/>
      <c r="K59" s="86"/>
    </row>
    <row r="60" spans="2:8" ht="12.75">
      <c r="B60" s="100"/>
      <c r="C60" s="100"/>
      <c r="E60" s="100"/>
      <c r="F60" s="100"/>
      <c r="G60" s="100"/>
      <c r="H60" s="100"/>
    </row>
  </sheetData>
  <sheetProtection/>
  <mergeCells count="29">
    <mergeCell ref="A33:K33"/>
    <mergeCell ref="B34:K34"/>
    <mergeCell ref="A17:K17"/>
    <mergeCell ref="A21:K21"/>
    <mergeCell ref="A26:K26"/>
    <mergeCell ref="B28:E28"/>
    <mergeCell ref="E13:E15"/>
    <mergeCell ref="F13:G13"/>
    <mergeCell ref="H13:K13"/>
    <mergeCell ref="F14:F15"/>
    <mergeCell ref="G14:G15"/>
    <mergeCell ref="H14:H15"/>
    <mergeCell ref="I14:K14"/>
    <mergeCell ref="A13:A15"/>
    <mergeCell ref="B13:B15"/>
    <mergeCell ref="C13:C15"/>
    <mergeCell ref="D13:D15"/>
    <mergeCell ref="B9:J9"/>
    <mergeCell ref="B10:J10"/>
    <mergeCell ref="B11:J11"/>
    <mergeCell ref="B12:J12"/>
    <mergeCell ref="J5:K5"/>
    <mergeCell ref="J6:K6"/>
    <mergeCell ref="G7:K7"/>
    <mergeCell ref="H8:K8"/>
    <mergeCell ref="G1:K1"/>
    <mergeCell ref="G2:K2"/>
    <mergeCell ref="G3:K3"/>
    <mergeCell ref="J4:K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60" workbookViewId="0" topLeftCell="A1">
      <selection activeCell="E8" sqref="E8:I8"/>
    </sheetView>
  </sheetViews>
  <sheetFormatPr defaultColWidth="9.00390625" defaultRowHeight="12.75"/>
  <cols>
    <col min="1" max="1" width="4.25390625" style="68" customWidth="1"/>
    <col min="2" max="2" width="50.75390625" style="68" customWidth="1"/>
    <col min="3" max="3" width="9.75390625" style="68" customWidth="1"/>
    <col min="4" max="4" width="8.125" style="68" customWidth="1"/>
    <col min="5" max="5" width="34.00390625" style="68" customWidth="1"/>
    <col min="6" max="6" width="9.25390625" style="68" customWidth="1"/>
    <col min="7" max="7" width="7.875" style="68" customWidth="1"/>
    <col min="8" max="8" width="8.00390625" style="68" customWidth="1"/>
    <col min="9" max="9" width="7.125" style="68" customWidth="1"/>
    <col min="10" max="16384" width="9.125" style="67" customWidth="1"/>
  </cols>
  <sheetData>
    <row r="1" spans="2:11" ht="18.75" customHeight="1">
      <c r="B1" s="116" t="s">
        <v>112</v>
      </c>
      <c r="F1" s="200" t="s">
        <v>166</v>
      </c>
      <c r="G1" s="200"/>
      <c r="H1" s="200"/>
      <c r="I1" s="201"/>
      <c r="J1" s="201"/>
      <c r="K1" s="201"/>
    </row>
    <row r="2" spans="2:11" ht="18.75">
      <c r="B2" s="116"/>
      <c r="F2" s="202" t="s">
        <v>118</v>
      </c>
      <c r="G2" s="202"/>
      <c r="H2" s="202"/>
      <c r="I2" s="202"/>
      <c r="J2" s="203"/>
      <c r="K2" s="203"/>
    </row>
    <row r="3" spans="2:11" ht="18.75" customHeight="1">
      <c r="B3" s="116"/>
      <c r="E3" s="200" t="s">
        <v>167</v>
      </c>
      <c r="F3" s="200"/>
      <c r="G3" s="200"/>
      <c r="H3" s="200"/>
      <c r="I3" s="200"/>
      <c r="J3" s="201"/>
      <c r="K3" s="201"/>
    </row>
    <row r="4" spans="2:11" ht="18.75" customHeight="1" hidden="1">
      <c r="B4" s="116"/>
      <c r="G4" s="204"/>
      <c r="H4" s="203"/>
      <c r="I4" s="205"/>
      <c r="J4" s="203"/>
      <c r="K4" s="203"/>
    </row>
    <row r="5" spans="2:11" ht="18.75" customHeight="1" hidden="1">
      <c r="B5" s="116"/>
      <c r="G5" s="204"/>
      <c r="H5" s="203"/>
      <c r="I5" s="205"/>
      <c r="J5" s="203"/>
      <c r="K5" s="203"/>
    </row>
    <row r="6" spans="2:11" ht="18.75" customHeight="1" hidden="1">
      <c r="B6" s="116"/>
      <c r="G6" s="204"/>
      <c r="H6" s="203"/>
      <c r="I6" s="205"/>
      <c r="J6" s="203"/>
      <c r="K6" s="203"/>
    </row>
    <row r="7" spans="2:11" ht="18.75" customHeight="1">
      <c r="B7" s="116"/>
      <c r="F7" s="200" t="s">
        <v>168</v>
      </c>
      <c r="G7" s="200"/>
      <c r="H7" s="200"/>
      <c r="I7" s="200"/>
      <c r="J7" s="201"/>
      <c r="K7" s="201"/>
    </row>
    <row r="8" spans="2:11" ht="18.75" customHeight="1">
      <c r="B8" s="116"/>
      <c r="E8" s="206" t="s">
        <v>169</v>
      </c>
      <c r="F8" s="206"/>
      <c r="G8" s="206"/>
      <c r="H8" s="206"/>
      <c r="I8" s="206"/>
      <c r="J8" s="201"/>
      <c r="K8" s="201"/>
    </row>
    <row r="9" spans="2:11" ht="18.75" customHeight="1">
      <c r="B9" s="116"/>
      <c r="E9" s="120"/>
      <c r="F9" s="120"/>
      <c r="G9" s="120"/>
      <c r="H9" s="120"/>
      <c r="I9" s="120"/>
      <c r="J9" s="201"/>
      <c r="K9" s="201"/>
    </row>
    <row r="10" spans="1:9" ht="18.75">
      <c r="A10" s="207" t="s">
        <v>170</v>
      </c>
      <c r="B10" s="207"/>
      <c r="C10" s="207"/>
      <c r="D10" s="207"/>
      <c r="E10" s="207"/>
      <c r="F10" s="207"/>
      <c r="G10" s="207"/>
      <c r="H10" s="207"/>
      <c r="I10" s="207"/>
    </row>
    <row r="11" spans="1:9" ht="10.5" customHeight="1" hidden="1">
      <c r="A11" s="208"/>
      <c r="B11" s="209"/>
      <c r="C11" s="209"/>
      <c r="D11" s="209"/>
      <c r="E11" s="209"/>
      <c r="F11" s="209"/>
      <c r="G11" s="209"/>
      <c r="H11" s="209"/>
      <c r="I11" s="101"/>
    </row>
    <row r="12" spans="1:9" ht="39" customHeight="1">
      <c r="A12" s="210" t="s">
        <v>171</v>
      </c>
      <c r="B12" s="210"/>
      <c r="C12" s="210"/>
      <c r="D12" s="210"/>
      <c r="E12" s="210"/>
      <c r="F12" s="210"/>
      <c r="G12" s="210"/>
      <c r="H12" s="210"/>
      <c r="I12" s="210"/>
    </row>
    <row r="13" spans="1:3" ht="18.75" customHeight="1">
      <c r="A13" s="67"/>
      <c r="B13" s="67"/>
      <c r="C13" s="67"/>
    </row>
    <row r="14" spans="1:9" s="211" customFormat="1" ht="44.25" customHeight="1">
      <c r="A14" s="129" t="s">
        <v>26</v>
      </c>
      <c r="B14" s="129" t="s">
        <v>172</v>
      </c>
      <c r="C14" s="140" t="s">
        <v>173</v>
      </c>
      <c r="D14" s="140"/>
      <c r="E14" s="129" t="s">
        <v>174</v>
      </c>
      <c r="F14" s="129" t="s">
        <v>175</v>
      </c>
      <c r="G14" s="129" t="s">
        <v>176</v>
      </c>
      <c r="H14" s="129"/>
      <c r="I14" s="129"/>
    </row>
    <row r="15" spans="1:9" s="211" customFormat="1" ht="23.25" customHeight="1">
      <c r="A15" s="212"/>
      <c r="B15" s="213"/>
      <c r="C15" s="84" t="s">
        <v>177</v>
      </c>
      <c r="D15" s="84" t="s">
        <v>178</v>
      </c>
      <c r="E15" s="213"/>
      <c r="F15" s="213"/>
      <c r="G15" s="214" t="s">
        <v>6</v>
      </c>
      <c r="H15" s="214" t="s">
        <v>22</v>
      </c>
      <c r="I15" s="214" t="s">
        <v>20</v>
      </c>
    </row>
    <row r="16" spans="1:9" ht="10.5" customHeight="1">
      <c r="A16" s="215">
        <v>1</v>
      </c>
      <c r="B16" s="215">
        <v>2</v>
      </c>
      <c r="C16" s="215">
        <v>3</v>
      </c>
      <c r="D16" s="215">
        <v>4</v>
      </c>
      <c r="E16" s="215">
        <v>5</v>
      </c>
      <c r="F16" s="215">
        <v>6</v>
      </c>
      <c r="G16" s="215">
        <v>7</v>
      </c>
      <c r="H16" s="215">
        <v>8</v>
      </c>
      <c r="I16" s="215">
        <v>9</v>
      </c>
    </row>
    <row r="17" spans="1:9" s="218" customFormat="1" ht="16.5" customHeight="1">
      <c r="A17" s="216"/>
      <c r="B17" s="217" t="s">
        <v>13</v>
      </c>
      <c r="C17" s="144"/>
      <c r="D17" s="144"/>
      <c r="E17" s="144"/>
      <c r="F17" s="144"/>
      <c r="G17" s="144"/>
      <c r="H17" s="144"/>
      <c r="I17" s="144"/>
    </row>
    <row r="18" spans="1:9" ht="24.75" customHeight="1">
      <c r="A18" s="214" t="s">
        <v>14</v>
      </c>
      <c r="B18" s="72" t="s">
        <v>179</v>
      </c>
      <c r="C18" s="98">
        <v>6930.5</v>
      </c>
      <c r="D18" s="98"/>
      <c r="E18" s="219" t="s">
        <v>180</v>
      </c>
      <c r="F18" s="65" t="s">
        <v>181</v>
      </c>
      <c r="G18" s="220">
        <v>1</v>
      </c>
      <c r="H18" s="65"/>
      <c r="I18" s="65"/>
    </row>
    <row r="19" spans="1:9" ht="26.25" customHeight="1">
      <c r="A19" s="214" t="s">
        <v>15</v>
      </c>
      <c r="B19" s="72" t="s">
        <v>182</v>
      </c>
      <c r="C19" s="221">
        <v>16414.9</v>
      </c>
      <c r="D19" s="98"/>
      <c r="E19" s="219" t="s">
        <v>183</v>
      </c>
      <c r="F19" s="65" t="s">
        <v>184</v>
      </c>
      <c r="G19" s="65"/>
      <c r="H19" s="98"/>
      <c r="I19" s="98">
        <v>2790.8</v>
      </c>
    </row>
    <row r="20" spans="1:9" s="226" customFormat="1" ht="13.5" customHeight="1">
      <c r="A20" s="222" t="s">
        <v>10</v>
      </c>
      <c r="B20" s="223"/>
      <c r="C20" s="224">
        <f>C18+C19</f>
        <v>23345.4</v>
      </c>
      <c r="D20" s="224">
        <v>0</v>
      </c>
      <c r="E20" s="72"/>
      <c r="F20" s="197"/>
      <c r="G20" s="225"/>
      <c r="H20" s="156"/>
      <c r="I20" s="156"/>
    </row>
    <row r="21" spans="1:9" s="228" customFormat="1" ht="20.25" customHeight="1">
      <c r="A21" s="227"/>
      <c r="B21" s="217" t="s">
        <v>138</v>
      </c>
      <c r="C21" s="144"/>
      <c r="D21" s="144"/>
      <c r="E21" s="144"/>
      <c r="F21" s="144"/>
      <c r="G21" s="144"/>
      <c r="H21" s="144"/>
      <c r="I21" s="144"/>
    </row>
    <row r="22" spans="1:9" ht="40.5" customHeight="1">
      <c r="A22" s="213" t="s">
        <v>80</v>
      </c>
      <c r="B22" s="134" t="s">
        <v>185</v>
      </c>
      <c r="C22" s="229">
        <v>2743.1</v>
      </c>
      <c r="D22" s="229">
        <v>16213</v>
      </c>
      <c r="E22" s="219" t="s">
        <v>186</v>
      </c>
      <c r="F22" s="65" t="s">
        <v>184</v>
      </c>
      <c r="G22" s="98">
        <v>3595.3</v>
      </c>
      <c r="H22" s="65">
        <v>2069.4</v>
      </c>
      <c r="I22" s="65"/>
    </row>
    <row r="23" spans="1:9" ht="25.5">
      <c r="A23" s="213"/>
      <c r="B23" s="134"/>
      <c r="C23" s="229"/>
      <c r="D23" s="229"/>
      <c r="E23" s="219" t="s">
        <v>187</v>
      </c>
      <c r="F23" s="65" t="s">
        <v>188</v>
      </c>
      <c r="G23" s="220"/>
      <c r="H23" s="98">
        <v>293</v>
      </c>
      <c r="I23" s="65"/>
    </row>
    <row r="24" spans="1:9" ht="51">
      <c r="A24" s="214" t="s">
        <v>101</v>
      </c>
      <c r="B24" s="72" t="s">
        <v>189</v>
      </c>
      <c r="C24" s="98">
        <v>299.6</v>
      </c>
      <c r="D24" s="98"/>
      <c r="E24" s="219" t="s">
        <v>190</v>
      </c>
      <c r="F24" s="65" t="s">
        <v>184</v>
      </c>
      <c r="G24" s="220"/>
      <c r="H24" s="98"/>
      <c r="I24" s="98">
        <v>3595.3</v>
      </c>
    </row>
    <row r="25" spans="1:9" ht="38.25">
      <c r="A25" s="214" t="s">
        <v>100</v>
      </c>
      <c r="B25" s="72" t="s">
        <v>191</v>
      </c>
      <c r="C25" s="98">
        <v>1401.7</v>
      </c>
      <c r="D25" s="98"/>
      <c r="E25" s="219" t="s">
        <v>192</v>
      </c>
      <c r="F25" s="65" t="s">
        <v>181</v>
      </c>
      <c r="G25" s="220"/>
      <c r="H25" s="98"/>
      <c r="I25" s="65">
        <v>21</v>
      </c>
    </row>
    <row r="26" spans="1:9" s="231" customFormat="1" ht="24" customHeight="1">
      <c r="A26" s="222" t="s">
        <v>82</v>
      </c>
      <c r="B26" s="223"/>
      <c r="C26" s="224">
        <f>SUM(C22:C25)</f>
        <v>4444.4</v>
      </c>
      <c r="D26" s="224">
        <f>D22</f>
        <v>16213</v>
      </c>
      <c r="E26" s="230"/>
      <c r="F26" s="197"/>
      <c r="G26" s="156"/>
      <c r="H26" s="156"/>
      <c r="I26" s="156"/>
    </row>
    <row r="27" spans="1:9" s="231" customFormat="1" ht="12.75" customHeight="1">
      <c r="A27" s="232"/>
      <c r="B27" s="83"/>
      <c r="C27" s="224"/>
      <c r="D27" s="224"/>
      <c r="E27" s="230"/>
      <c r="F27" s="197"/>
      <c r="G27" s="197"/>
      <c r="H27" s="197"/>
      <c r="I27" s="197"/>
    </row>
    <row r="28" spans="1:9" s="228" customFormat="1" ht="12.75" customHeight="1">
      <c r="A28" s="227"/>
      <c r="B28" s="217" t="s">
        <v>193</v>
      </c>
      <c r="C28" s="144"/>
      <c r="D28" s="144"/>
      <c r="E28" s="144"/>
      <c r="F28" s="144"/>
      <c r="G28" s="144"/>
      <c r="H28" s="144"/>
      <c r="I28" s="144"/>
    </row>
    <row r="29" spans="1:9" s="228" customFormat="1" ht="51" customHeight="1">
      <c r="A29" s="115" t="s">
        <v>16</v>
      </c>
      <c r="B29" s="72" t="s">
        <v>86</v>
      </c>
      <c r="C29" s="233">
        <v>506</v>
      </c>
      <c r="D29" s="72"/>
      <c r="E29" s="219" t="s">
        <v>194</v>
      </c>
      <c r="F29" s="72" t="s">
        <v>195</v>
      </c>
      <c r="G29" s="72"/>
      <c r="H29" s="72"/>
      <c r="I29" s="72">
        <v>2</v>
      </c>
    </row>
    <row r="30" spans="1:9" s="228" customFormat="1" ht="17.25" customHeight="1">
      <c r="A30" s="115" t="s">
        <v>17</v>
      </c>
      <c r="B30" s="72" t="s">
        <v>196</v>
      </c>
      <c r="C30" s="233"/>
      <c r="D30" s="72"/>
      <c r="E30" s="219"/>
      <c r="F30" s="72"/>
      <c r="G30" s="72"/>
      <c r="H30" s="72"/>
      <c r="I30" s="72"/>
    </row>
    <row r="31" spans="1:9" ht="48.75" customHeight="1">
      <c r="A31" s="214" t="s">
        <v>34</v>
      </c>
      <c r="B31" s="72" t="s">
        <v>87</v>
      </c>
      <c r="C31" s="233">
        <v>506</v>
      </c>
      <c r="D31" s="215"/>
      <c r="E31" s="219" t="s">
        <v>194</v>
      </c>
      <c r="F31" s="72" t="s">
        <v>195</v>
      </c>
      <c r="G31" s="72"/>
      <c r="H31" s="72"/>
      <c r="I31" s="72">
        <v>2</v>
      </c>
    </row>
    <row r="32" spans="1:9" ht="36.75" customHeight="1">
      <c r="A32" s="214" t="s">
        <v>92</v>
      </c>
      <c r="B32" s="72" t="s">
        <v>146</v>
      </c>
      <c r="C32" s="98">
        <v>1809</v>
      </c>
      <c r="D32" s="98">
        <v>0</v>
      </c>
      <c r="E32" s="219" t="s">
        <v>197</v>
      </c>
      <c r="F32" s="65" t="s">
        <v>184</v>
      </c>
      <c r="G32" s="65"/>
      <c r="H32" s="98">
        <v>302</v>
      </c>
      <c r="I32" s="98">
        <v>0</v>
      </c>
    </row>
    <row r="33" spans="1:9" ht="51" customHeight="1">
      <c r="A33" s="214" t="s">
        <v>93</v>
      </c>
      <c r="B33" s="72" t="s">
        <v>198</v>
      </c>
      <c r="C33" s="98">
        <v>10434.6</v>
      </c>
      <c r="D33" s="98">
        <v>19000</v>
      </c>
      <c r="E33" s="219" t="s">
        <v>199</v>
      </c>
      <c r="F33" s="65" t="s">
        <v>184</v>
      </c>
      <c r="G33" s="65"/>
      <c r="H33" s="65">
        <v>1281.2</v>
      </c>
      <c r="I33" s="98">
        <v>1517.7</v>
      </c>
    </row>
    <row r="34" spans="1:9" ht="57.75" customHeight="1">
      <c r="A34" s="65" t="s">
        <v>96</v>
      </c>
      <c r="B34" s="72" t="s">
        <v>88</v>
      </c>
      <c r="C34" s="98">
        <v>2178</v>
      </c>
      <c r="D34" s="98"/>
      <c r="E34" s="219" t="s">
        <v>200</v>
      </c>
      <c r="F34" s="72" t="s">
        <v>195</v>
      </c>
      <c r="G34" s="72"/>
      <c r="H34" s="72"/>
      <c r="I34" s="72">
        <v>2</v>
      </c>
    </row>
    <row r="35" spans="1:9" s="66" customFormat="1" ht="25.5">
      <c r="A35" s="65" t="s">
        <v>110</v>
      </c>
      <c r="B35" s="72" t="s">
        <v>201</v>
      </c>
      <c r="C35" s="98">
        <v>998.7</v>
      </c>
      <c r="D35" s="65"/>
      <c r="E35" s="219" t="s">
        <v>202</v>
      </c>
      <c r="F35" s="65" t="s">
        <v>181</v>
      </c>
      <c r="G35" s="19"/>
      <c r="H35" s="19"/>
      <c r="I35" s="234">
        <v>1</v>
      </c>
    </row>
    <row r="36" spans="1:9" s="66" customFormat="1" ht="51">
      <c r="A36" s="65" t="s">
        <v>203</v>
      </c>
      <c r="B36" s="72" t="s">
        <v>204</v>
      </c>
      <c r="C36" s="98">
        <v>4000</v>
      </c>
      <c r="D36" s="65">
        <v>0</v>
      </c>
      <c r="E36" s="219" t="s">
        <v>205</v>
      </c>
      <c r="F36" s="65" t="s">
        <v>206</v>
      </c>
      <c r="G36" s="19"/>
      <c r="H36" s="19"/>
      <c r="I36" s="234" t="s">
        <v>207</v>
      </c>
    </row>
    <row r="37" spans="1:9" s="226" customFormat="1" ht="15.75" customHeight="1">
      <c r="A37" s="235" t="s">
        <v>11</v>
      </c>
      <c r="B37" s="236"/>
      <c r="C37" s="224">
        <f>C36+C35+C34+C33+C32+C31+C29</f>
        <v>20432.3</v>
      </c>
      <c r="D37" s="224">
        <f>D35+D34+D33+D32+D31+D29</f>
        <v>19000</v>
      </c>
      <c r="E37" s="98"/>
      <c r="F37" s="197"/>
      <c r="G37" s="198"/>
      <c r="H37" s="237"/>
      <c r="I37" s="238"/>
    </row>
    <row r="38" spans="1:9" s="228" customFormat="1" ht="12" customHeight="1">
      <c r="A38" s="227"/>
      <c r="B38" s="235" t="s">
        <v>150</v>
      </c>
      <c r="C38" s="239"/>
      <c r="D38" s="239"/>
      <c r="E38" s="239"/>
      <c r="F38" s="239"/>
      <c r="G38" s="239"/>
      <c r="H38" s="239"/>
      <c r="I38" s="236"/>
    </row>
    <row r="39" spans="1:9" ht="12.75" customHeight="1">
      <c r="A39" s="240" t="s">
        <v>18</v>
      </c>
      <c r="B39" s="241" t="s">
        <v>208</v>
      </c>
      <c r="C39" s="242">
        <v>4970</v>
      </c>
      <c r="D39" s="243"/>
      <c r="E39" s="219" t="s">
        <v>180</v>
      </c>
      <c r="F39" s="91" t="s">
        <v>181</v>
      </c>
      <c r="G39" s="91">
        <v>3</v>
      </c>
      <c r="H39" s="91">
        <v>1</v>
      </c>
      <c r="I39" s="91">
        <v>3</v>
      </c>
    </row>
    <row r="40" spans="1:9" ht="41.25" customHeight="1">
      <c r="A40" s="244"/>
      <c r="B40" s="245"/>
      <c r="C40" s="246"/>
      <c r="D40" s="247"/>
      <c r="E40" s="219" t="s">
        <v>209</v>
      </c>
      <c r="F40" s="65" t="s">
        <v>210</v>
      </c>
      <c r="G40" s="104" t="s">
        <v>211</v>
      </c>
      <c r="H40" s="248" t="s">
        <v>212</v>
      </c>
      <c r="I40" s="98" t="s">
        <v>213</v>
      </c>
    </row>
    <row r="41" spans="1:9" s="226" customFormat="1" ht="13.5" customHeight="1">
      <c r="A41" s="222" t="s">
        <v>12</v>
      </c>
      <c r="B41" s="222"/>
      <c r="C41" s="224">
        <f>C39</f>
        <v>4970</v>
      </c>
      <c r="D41" s="224">
        <f>D39</f>
        <v>0</v>
      </c>
      <c r="E41" s="232"/>
      <c r="F41" s="197"/>
      <c r="G41" s="249"/>
      <c r="H41" s="156"/>
      <c r="I41" s="156"/>
    </row>
    <row r="42" spans="1:9" s="226" customFormat="1" ht="15.75" customHeight="1">
      <c r="A42" s="250" t="s">
        <v>214</v>
      </c>
      <c r="B42" s="250"/>
      <c r="C42" s="224">
        <f>C20+C26+C37+C41</f>
        <v>53192.100000000006</v>
      </c>
      <c r="D42" s="224">
        <f>D20+D26+D37</f>
        <v>35213</v>
      </c>
      <c r="E42" s="251"/>
      <c r="F42" s="227"/>
      <c r="G42" s="252"/>
      <c r="H42" s="252"/>
      <c r="I42" s="252"/>
    </row>
    <row r="43" spans="1:9" s="226" customFormat="1" ht="15.75" customHeight="1">
      <c r="A43" s="188"/>
      <c r="B43" s="253"/>
      <c r="C43" s="192"/>
      <c r="D43" s="192"/>
      <c r="E43" s="254"/>
      <c r="F43" s="255"/>
      <c r="G43" s="256"/>
      <c r="H43" s="256"/>
      <c r="I43" s="256"/>
    </row>
    <row r="44" spans="2:9" ht="15" customHeight="1">
      <c r="B44" s="94" t="s">
        <v>67</v>
      </c>
      <c r="C44" s="257"/>
      <c r="D44" s="258"/>
      <c r="E44" s="258"/>
      <c r="F44" s="257"/>
      <c r="G44" s="257"/>
      <c r="H44" s="257"/>
      <c r="I44" s="257"/>
    </row>
    <row r="45" spans="1:9" s="66" customFormat="1" ht="18.75">
      <c r="A45" s="5"/>
      <c r="B45" s="95" t="s">
        <v>68</v>
      </c>
      <c r="C45" s="86"/>
      <c r="D45" s="86"/>
      <c r="E45" s="86"/>
      <c r="F45" s="86"/>
      <c r="G45" s="86"/>
      <c r="H45" s="86"/>
      <c r="I45" s="193"/>
    </row>
    <row r="46" spans="1:9" s="66" customFormat="1" ht="18.75">
      <c r="A46" s="5"/>
      <c r="B46" s="96" t="s">
        <v>69</v>
      </c>
      <c r="C46" s="87"/>
      <c r="D46" s="87"/>
      <c r="E46" s="87"/>
      <c r="F46" s="87"/>
      <c r="G46" s="96" t="s">
        <v>70</v>
      </c>
      <c r="H46" s="87"/>
      <c r="I46" s="194"/>
    </row>
    <row r="47" spans="1:9" s="208" customFormat="1" ht="18.75">
      <c r="A47" s="101"/>
      <c r="B47" s="94"/>
      <c r="C47" s="105"/>
      <c r="D47" s="105"/>
      <c r="E47" s="105"/>
      <c r="F47" s="105"/>
      <c r="G47" s="105"/>
      <c r="H47" s="105"/>
      <c r="I47" s="105"/>
    </row>
    <row r="48" spans="1:9" s="208" customFormat="1" ht="18">
      <c r="A48" s="101"/>
      <c r="B48" s="196" t="s">
        <v>165</v>
      </c>
      <c r="C48" s="101"/>
      <c r="D48" s="101"/>
      <c r="E48" s="101"/>
      <c r="F48" s="101"/>
      <c r="G48" s="101"/>
      <c r="H48" s="101"/>
      <c r="I48" s="101"/>
    </row>
    <row r="49" spans="1:9" s="208" customFormat="1" ht="18">
      <c r="A49" s="101"/>
      <c r="B49" s="196" t="s">
        <v>215</v>
      </c>
      <c r="C49" s="101"/>
      <c r="D49" s="101"/>
      <c r="E49" s="101"/>
      <c r="F49" s="101"/>
      <c r="G49" s="101"/>
      <c r="H49" s="101"/>
      <c r="I49" s="101"/>
    </row>
    <row r="50" spans="1:9" s="208" customFormat="1" ht="18">
      <c r="A50" s="101"/>
      <c r="C50" s="101"/>
      <c r="D50" s="101"/>
      <c r="E50" s="101"/>
      <c r="F50" s="101"/>
      <c r="G50" s="101"/>
      <c r="H50" s="101"/>
      <c r="I50" s="101"/>
    </row>
    <row r="51" spans="1:9" s="208" customFormat="1" ht="18">
      <c r="A51" s="101"/>
      <c r="C51" s="101"/>
      <c r="D51" s="101"/>
      <c r="E51" s="101"/>
      <c r="F51" s="101"/>
      <c r="G51" s="101"/>
      <c r="H51" s="101"/>
      <c r="I51" s="101"/>
    </row>
    <row r="52" spans="1:9" s="208" customFormat="1" ht="18">
      <c r="A52" s="101"/>
      <c r="B52" s="101"/>
      <c r="C52" s="101"/>
      <c r="D52" s="101"/>
      <c r="E52" s="101"/>
      <c r="F52" s="101"/>
      <c r="G52" s="101"/>
      <c r="H52" s="101"/>
      <c r="I52" s="101"/>
    </row>
    <row r="53" spans="1:9" s="208" customFormat="1" ht="18">
      <c r="A53" s="101"/>
      <c r="B53" s="101"/>
      <c r="C53" s="101"/>
      <c r="D53" s="101"/>
      <c r="E53" s="101"/>
      <c r="F53" s="101"/>
      <c r="G53" s="101"/>
      <c r="H53" s="101"/>
      <c r="I53" s="101"/>
    </row>
    <row r="54" spans="1:9" s="208" customFormat="1" ht="18">
      <c r="A54" s="101"/>
      <c r="B54" s="101"/>
      <c r="C54" s="101"/>
      <c r="D54" s="101"/>
      <c r="E54" s="101"/>
      <c r="F54" s="101"/>
      <c r="G54" s="101"/>
      <c r="H54" s="101"/>
      <c r="I54" s="101"/>
    </row>
    <row r="55" spans="1:9" s="208" customFormat="1" ht="18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9" s="208" customFormat="1" ht="18">
      <c r="A56" s="101"/>
      <c r="B56" s="101"/>
      <c r="C56" s="101"/>
      <c r="D56" s="101"/>
      <c r="E56" s="101"/>
      <c r="F56" s="101"/>
      <c r="G56" s="101"/>
      <c r="H56" s="101"/>
      <c r="I56" s="101"/>
    </row>
    <row r="57" ht="11.25">
      <c r="B57" s="67"/>
    </row>
  </sheetData>
  <mergeCells count="35">
    <mergeCell ref="A41:B41"/>
    <mergeCell ref="G41:I41"/>
    <mergeCell ref="A42:B42"/>
    <mergeCell ref="G42:I42"/>
    <mergeCell ref="B38:I38"/>
    <mergeCell ref="A39:A40"/>
    <mergeCell ref="B39:B40"/>
    <mergeCell ref="C39:C40"/>
    <mergeCell ref="D39:D40"/>
    <mergeCell ref="A26:B26"/>
    <mergeCell ref="G26:I26"/>
    <mergeCell ref="B28:I28"/>
    <mergeCell ref="A37:B37"/>
    <mergeCell ref="G37:I37"/>
    <mergeCell ref="A22:A23"/>
    <mergeCell ref="B22:B23"/>
    <mergeCell ref="C22:C23"/>
    <mergeCell ref="D22:D23"/>
    <mergeCell ref="B17:I17"/>
    <mergeCell ref="A20:B20"/>
    <mergeCell ref="G20:I20"/>
    <mergeCell ref="B21:I21"/>
    <mergeCell ref="E8:I8"/>
    <mergeCell ref="A10:I10"/>
    <mergeCell ref="A12:I12"/>
    <mergeCell ref="A14:A15"/>
    <mergeCell ref="B14:B15"/>
    <mergeCell ref="C14:D14"/>
    <mergeCell ref="E14:E15"/>
    <mergeCell ref="F14:F15"/>
    <mergeCell ref="G14:I14"/>
    <mergeCell ref="F1:H1"/>
    <mergeCell ref="F2:I2"/>
    <mergeCell ref="E3:I3"/>
    <mergeCell ref="F7:I7"/>
  </mergeCells>
  <printOptions/>
  <pageMargins left="0.75" right="0.75" top="1" bottom="1" header="0.5" footer="0.5"/>
  <pageSetup horizontalDpi="600" verticalDpi="600" orientation="landscape" paperSize="9" scale="83" r:id="rId1"/>
  <rowBreaks count="2" manualBreakCount="2">
    <brk id="27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2013-08-07T10:28:02Z</cp:lastPrinted>
  <dcterms:created xsi:type="dcterms:W3CDTF">2009-12-14T14:01:44Z</dcterms:created>
  <dcterms:modified xsi:type="dcterms:W3CDTF">2013-08-29T06:29:37Z</dcterms:modified>
  <cp:category/>
  <cp:version/>
  <cp:contentType/>
  <cp:contentStatus/>
</cp:coreProperties>
</file>